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70" windowHeight="8955"/>
  </bookViews>
  <sheets>
    <sheet name="调整后项目库" sheetId="6" r:id="rId1"/>
  </sheets>
  <definedNames>
    <definedName name="_xlnm._FilterDatabase" localSheetId="0" hidden="1">调整后项目库!$A$5:$Q$237</definedName>
    <definedName name="_xlnm.Print_Titles" localSheetId="0">调整后项目库!$1:$5</definedName>
  </definedNames>
  <calcPr calcId="144525"/>
</workbook>
</file>

<file path=xl/sharedStrings.xml><?xml version="1.0" encoding="utf-8"?>
<sst xmlns="http://schemas.openxmlformats.org/spreadsheetml/2006/main" count="2431" uniqueCount="824">
  <si>
    <t>附件：</t>
  </si>
  <si>
    <t>离石区2022年巩固拓展脱贫攻坚成果同乡村振兴有效衔接项目库统计表（调整）</t>
  </si>
  <si>
    <t>单位：万元、个、人</t>
  </si>
  <si>
    <t>序号</t>
  </si>
  <si>
    <t>项目名称</t>
  </si>
  <si>
    <t>建设性质</t>
  </si>
  <si>
    <t>项目实施地点</t>
  </si>
  <si>
    <t>计划开工时间</t>
  </si>
  <si>
    <t>计划完工时间</t>
  </si>
  <si>
    <t>实施单位</t>
  </si>
  <si>
    <t>主要建设规模与内容</t>
  </si>
  <si>
    <t>项目预算总投资</t>
  </si>
  <si>
    <t>受益对象</t>
  </si>
  <si>
    <t>绩效目标</t>
  </si>
  <si>
    <t>帮扶机制</t>
  </si>
  <si>
    <t>项目主管单位</t>
  </si>
  <si>
    <t>备注</t>
  </si>
  <si>
    <t>合计</t>
  </si>
  <si>
    <t>其中：财政衔接补助资金</t>
  </si>
  <si>
    <t>其中：其他筹措资金</t>
  </si>
  <si>
    <t>一</t>
  </si>
  <si>
    <t>产业项目</t>
  </si>
  <si>
    <t>离石区坪头乡虎山村产业帮扶资金项目</t>
  </si>
  <si>
    <t>新建</t>
  </si>
  <si>
    <t>田家会</t>
  </si>
  <si>
    <t>2022.5.1</t>
  </si>
  <si>
    <t>2022.10.30</t>
  </si>
  <si>
    <t>虎山村委</t>
  </si>
  <si>
    <t>帮扶车间扩大再生产</t>
  </si>
  <si>
    <t xml:space="preserve">村集体和农户 </t>
  </si>
  <si>
    <t>1.增加村集体收入2.22万元；2.解决闲置劳动力务工就业；3.增加农民收入</t>
  </si>
  <si>
    <t>经济合作社+公司+企业+农户</t>
  </si>
  <si>
    <t>坪头乡人民政府</t>
  </si>
  <si>
    <t>离石区坪头乡崇里村产业帮扶资金项目</t>
  </si>
  <si>
    <t>崇里村委</t>
  </si>
  <si>
    <t>离石区坪头乡大西局村产业帮扶资金项目</t>
  </si>
  <si>
    <t>大西局村委</t>
  </si>
  <si>
    <t>离石区坪头乡樊包头村产业帮扶资金项目</t>
  </si>
  <si>
    <t>樊包头村委</t>
  </si>
  <si>
    <t>离石区坪头乡磁窑沟村产业帮扶资金项目</t>
  </si>
  <si>
    <t>磁窑沟村委</t>
  </si>
  <si>
    <t>离石区坪头乡雒家庄村产业帮扶资金项目</t>
  </si>
  <si>
    <t>雒家庄村委</t>
  </si>
  <si>
    <t>离石区坪头乡坪头村产业帮扶资金项目</t>
  </si>
  <si>
    <t>坪头村委</t>
  </si>
  <si>
    <t>离石区坪头乡凤凰峁村产业帮扶资金项目</t>
  </si>
  <si>
    <t>凤凰峁村委</t>
  </si>
  <si>
    <t>离石区坪头乡垣上村产业帮扶资金项目</t>
  </si>
  <si>
    <t>垣上村委</t>
  </si>
  <si>
    <t>离石区坪头乡枣洼村产业帮扶资金项目</t>
  </si>
  <si>
    <t>枣洼村委</t>
  </si>
  <si>
    <t>离石区坪头乡柏局上村产业帮扶资金项目</t>
  </si>
  <si>
    <t>柏局上村委</t>
  </si>
  <si>
    <t>离石区坪头乡卧龙焉村产业帮扶资金项目</t>
  </si>
  <si>
    <t>卧龙焉村委</t>
  </si>
  <si>
    <t>离石区坪头乡赵家山村产业帮扶资金项目</t>
  </si>
  <si>
    <t>赵家山村委</t>
  </si>
  <si>
    <t>离石区坪头乡寺沟村产业帮扶资金项目</t>
  </si>
  <si>
    <t>寺沟村委</t>
  </si>
  <si>
    <t>离石区坪头乡南庄村产业帮扶资金项目</t>
  </si>
  <si>
    <t>南庄村委</t>
  </si>
  <si>
    <t>离石区坪头乡薛家坡村产业帮扶资金项目</t>
  </si>
  <si>
    <t>薛家坡村委</t>
  </si>
  <si>
    <t>离石区坪头乡段家焉村产业帮扶资金项目</t>
  </si>
  <si>
    <t>段家焉村委</t>
  </si>
  <si>
    <t>离石区坪头乡鹏凤山村产业帮扶资金项目</t>
  </si>
  <si>
    <t>鹏凤山村委</t>
  </si>
  <si>
    <t>离石区坪头乡西则村产业帮扶资金项目</t>
  </si>
  <si>
    <t>西则村委</t>
  </si>
  <si>
    <t>离石区坪头乡东社村产业帮扶资金项目</t>
  </si>
  <si>
    <t>东社村委</t>
  </si>
  <si>
    <t>离石区坪头乡呼家山村产业帮扶资金项目</t>
  </si>
  <si>
    <t>呼家山村委</t>
  </si>
  <si>
    <t>离石区坪头乡闫家坡村产业帮扶资金项目</t>
  </si>
  <si>
    <t>闫家坡村委</t>
  </si>
  <si>
    <t>离石区坪头乡焉口村产业帮扶资金项目</t>
  </si>
  <si>
    <t>焉口村委</t>
  </si>
  <si>
    <t>离石区信义镇德岗村产业帮扶资金项目</t>
  </si>
  <si>
    <t>德岗村委</t>
  </si>
  <si>
    <t>信义镇人民政府</t>
  </si>
  <si>
    <t>离石区信义镇背石村产业帮扶资金项目</t>
  </si>
  <si>
    <t>背石村委</t>
  </si>
  <si>
    <t>离石区信义镇崖窑湾村产业帮扶资金项目</t>
  </si>
  <si>
    <t>崖窑湾村委</t>
  </si>
  <si>
    <t>离石区信义镇永红村产业帮扶资金项目</t>
  </si>
  <si>
    <t>永红村委</t>
  </si>
  <si>
    <t>离石区信义镇阳石村产业帮扶资金项目</t>
  </si>
  <si>
    <t>阳石村委</t>
  </si>
  <si>
    <t>离石区信义镇贾悟村产业帮扶资金项目</t>
  </si>
  <si>
    <t>贾悟村委</t>
  </si>
  <si>
    <t>离石区信义镇阳坡村产业帮扶资金项目</t>
  </si>
  <si>
    <t>阳坡村委</t>
  </si>
  <si>
    <t>离石区信义镇王村产业帮扶资金项目</t>
  </si>
  <si>
    <t>王村委</t>
  </si>
  <si>
    <t>离石区枣林乡场墕村产业帮扶资金项目</t>
  </si>
  <si>
    <t>场墕村委</t>
  </si>
  <si>
    <t>枣林乡人民政府</t>
  </si>
  <si>
    <t>离石区枣林乡椿树峁村产业帮扶资金项目</t>
  </si>
  <si>
    <t>椿树峁村委</t>
  </si>
  <si>
    <t>离石区枣林乡霍家塔村产业帮扶资金项目</t>
  </si>
  <si>
    <t>霍家塔村委</t>
  </si>
  <si>
    <t>离石区枣林乡结绳焉村产业帮扶资金项目</t>
  </si>
  <si>
    <t>结绳焉村委</t>
  </si>
  <si>
    <t>离石区枣林乡梁家岔村产业帮扶资金项目</t>
  </si>
  <si>
    <t>梁家岔村委</t>
  </si>
  <si>
    <t>离石区枣林乡刘家舍窠村产业帮扶资金项目</t>
  </si>
  <si>
    <t>刘家舍窠村委</t>
  </si>
  <si>
    <t>离石区枣林乡柳树局村产业帮扶资金项目</t>
  </si>
  <si>
    <t>柳树局村委</t>
  </si>
  <si>
    <t>离石区枣林乡任家山村产业帮扶资金项目</t>
  </si>
  <si>
    <t>任家山村委</t>
  </si>
  <si>
    <t>离石区枣林乡三山集村产业帮扶资金项目</t>
  </si>
  <si>
    <t>三山集村委</t>
  </si>
  <si>
    <t>离石区枣林乡山底沟村产业帮扶资金项目</t>
  </si>
  <si>
    <t>山底沟村委</t>
  </si>
  <si>
    <t>离石区枣林乡十里村产业帮扶资金项目</t>
  </si>
  <si>
    <t>十里村委</t>
  </si>
  <si>
    <t>离石区枣林乡石桥村产业帮扶资金项目</t>
  </si>
  <si>
    <t>石桥村委</t>
  </si>
  <si>
    <t>离石区枣林乡陶家庄村产业帮扶资金项目</t>
  </si>
  <si>
    <t>陶家庄村委</t>
  </si>
  <si>
    <t>离石区枣林乡闫家峁村产业帮扶资金项目</t>
  </si>
  <si>
    <t>闫家峁村委</t>
  </si>
  <si>
    <t>离石区枣林乡袁家坡底村产业帮扶资金项目</t>
  </si>
  <si>
    <t>袁家坡底村委</t>
  </si>
  <si>
    <t>离石区枣林乡贺家畔村产业帮扶资金项目</t>
  </si>
  <si>
    <t>贺家畔村委</t>
  </si>
  <si>
    <t>离石区枣林乡彩家庄村产业帮扶资金项目</t>
  </si>
  <si>
    <t>彩家庄村委</t>
  </si>
  <si>
    <t>离石区枣林乡枣林村产业帮扶资金项目</t>
  </si>
  <si>
    <t>枣林村委</t>
  </si>
  <si>
    <t>离石区枣林乡马家塔村产业帮扶资金项目</t>
  </si>
  <si>
    <t>马家塔村委</t>
  </si>
  <si>
    <t>离石区吴城镇李家沟村产业帮扶资金项目</t>
  </si>
  <si>
    <t>李家沟村委</t>
  </si>
  <si>
    <t>吴城人民政府</t>
  </si>
  <si>
    <t>离石区吴城镇李家湾村产业帮扶资金项目</t>
  </si>
  <si>
    <t>李家湾村委</t>
  </si>
  <si>
    <t>离石区吴城镇任家塔村产业帮扶资金项目</t>
  </si>
  <si>
    <t>任家塔村委</t>
  </si>
  <si>
    <t>离石区吴城镇下罗堡村产业帮扶资金项目</t>
  </si>
  <si>
    <t>下罗堡村委</t>
  </si>
  <si>
    <t>离石区吴城镇下王营庄村产业帮扶资金项目</t>
  </si>
  <si>
    <t>下王营庄村委</t>
  </si>
  <si>
    <t>离石区西属巴街道办畔沟村产业帮扶资金项目</t>
  </si>
  <si>
    <t>畔沟村委</t>
  </si>
  <si>
    <t>西属巴街道办事处</t>
  </si>
  <si>
    <t>离石区西属巴街道办盛地沟村产业帮扶资金项目</t>
  </si>
  <si>
    <t>盛地沟村委</t>
  </si>
  <si>
    <t>离石区西属巴街道办袁家岭村产业帮扶资金项目</t>
  </si>
  <si>
    <t>袁家岭村委</t>
  </si>
  <si>
    <t>离石区西属巴街道办许家山村产业帮扶资金项目</t>
  </si>
  <si>
    <t>许家山村委</t>
  </si>
  <si>
    <t>离石区西属巴街道办缩缩岭村产业帮扶资金项目</t>
  </si>
  <si>
    <t>缩缩岭村委</t>
  </si>
  <si>
    <t>离石区田家会街道办木问村产业帮扶资金项目</t>
  </si>
  <si>
    <t>木问村委</t>
  </si>
  <si>
    <t>田家会街道办事处</t>
  </si>
  <si>
    <t>离石区田家会街道办车家湾村产业帮扶资金项目</t>
  </si>
  <si>
    <t>车家湾村委</t>
  </si>
  <si>
    <t>离石区田家会街道办殷家山村产业帮扶资金项目</t>
  </si>
  <si>
    <t>殷家山村委</t>
  </si>
  <si>
    <t>离石区田家会街道办寺头村产业帮扶资金项目</t>
  </si>
  <si>
    <t>寺头村委</t>
  </si>
  <si>
    <t>离石区交口街道梁家焉村产业帮扶资金项目</t>
  </si>
  <si>
    <t>梁家焉村委</t>
  </si>
  <si>
    <t>1.增加村集体收入2.22万元；2.解决闲散劳动力18人增加农民收入18万元</t>
  </si>
  <si>
    <t>村集体经济合作社+鼎晟公司+童兴被服厂+脱贫农户就业合作共赢</t>
  </si>
  <si>
    <t>交口街道办事处</t>
  </si>
  <si>
    <t>离石区城北街道办长大局村产业帮扶资金项目</t>
  </si>
  <si>
    <t>长大局村委</t>
  </si>
  <si>
    <t>城北街道办事处</t>
  </si>
  <si>
    <t>离石区城北街道办娘娘庙村产业帮扶资金项目</t>
  </si>
  <si>
    <t>娘娘庙村委</t>
  </si>
  <si>
    <t>离石区城北街道办白草焉村产业帮扶资金项目</t>
  </si>
  <si>
    <t>白草焉村委</t>
  </si>
  <si>
    <t>离石区吴城镇上王营庄乡村振兴示范片区上王营庄村文旅一期项目（吕梁市乡村振兴示范村项目）</t>
  </si>
  <si>
    <t>上王营庄村</t>
  </si>
  <si>
    <t>2022.4.1</t>
  </si>
  <si>
    <t>2022.11.30</t>
  </si>
  <si>
    <t>上王营庄村委</t>
  </si>
  <si>
    <t>小吃营街、商业街、绿化、亮化、硬化等</t>
  </si>
  <si>
    <t>村集体经济年增加50万元，解决闲散劳动力100人增加农民收入300万元</t>
  </si>
  <si>
    <t>村集体经济合作社股份经营+旅游公司+农户务工就业</t>
  </si>
  <si>
    <t>吴城镇人民政府</t>
  </si>
  <si>
    <t>离石区交口街道办杜家山村初心研学社民宿乡村旅游项目（吕梁市乡村振兴示范村项目）</t>
  </si>
  <si>
    <t>杜家山村</t>
  </si>
  <si>
    <t>杜家山村委</t>
  </si>
  <si>
    <t>民俗客栈、绿化、亮化、硬化等</t>
  </si>
  <si>
    <t>1.增加村集体收入10万元；2.解决闲散劳动力40人增加农民收入85万元</t>
  </si>
  <si>
    <t>小神头村大棚修复治理项目（吕梁市乡村振兴示范村项目）</t>
  </si>
  <si>
    <t>改建</t>
  </si>
  <si>
    <t>信义镇小神头村</t>
  </si>
  <si>
    <t>2022.10.31</t>
  </si>
  <si>
    <t>19座大棚修复（钢架，棉被，塑料布，其它附属配套设施）</t>
  </si>
  <si>
    <t>大棚修复治理后可增加村集体收入，解决脱贫劳动力务工就业，增加农民收入。</t>
  </si>
  <si>
    <t>小神头村集体经济合作社+公司+企业+农户</t>
  </si>
  <si>
    <t>康家岭村农副产品加工建设项目（乡村振兴示范村）</t>
  </si>
  <si>
    <t>康家岭村</t>
  </si>
  <si>
    <t>信义镇康家岭村</t>
  </si>
  <si>
    <t>农副产品加工房建设项目，新建厂房400平米，及其他附属实施。</t>
  </si>
  <si>
    <t>项目建成后可增加村集体经济收入，解决脱贫劳动力务工就业，增加农民收入。</t>
  </si>
  <si>
    <t>康家岭村集体经济合作社+公司+企业+农户</t>
  </si>
  <si>
    <t>离石区核桃经济林提质增效项目</t>
  </si>
  <si>
    <t>坪头乡、枣林乡、信义镇</t>
  </si>
  <si>
    <t>区林业局</t>
  </si>
  <si>
    <t>提质增效30000亩，进行修剪</t>
  </si>
  <si>
    <t>所涉农户</t>
  </si>
  <si>
    <t>核桃干果经济林提质增效修剪30000亩，受益人数8160人，三年后将大大增加收入。</t>
  </si>
  <si>
    <t>产业帮扶</t>
  </si>
  <si>
    <t>离石区易地扶贫搬迁集中安置点后续扶持产业项目</t>
  </si>
  <si>
    <t>田家会街道办</t>
  </si>
  <si>
    <t>2022.6.1</t>
  </si>
  <si>
    <t>区乡村振兴局</t>
  </si>
  <si>
    <t>给予离石区3个8000人以上的易地扶贫搬迁集中安置点产业帮扶补助</t>
  </si>
  <si>
    <t>搬迁户</t>
  </si>
  <si>
    <t>分红、劳务收入</t>
  </si>
  <si>
    <t>坪头乡食用菌大棚附属设施新建项目</t>
  </si>
  <si>
    <t>李家山村</t>
  </si>
  <si>
    <t>2021.4.1</t>
  </si>
  <si>
    <t>坪头乡</t>
  </si>
  <si>
    <t>其中12座棚的喷淋系统。储水池500吨一座，生产用房，硬化场地，排水工程。香菇菌棒10万棒，菌棒架12棚</t>
  </si>
  <si>
    <t>在全乡一定范围内取得较好的社会、经济、生态效益，进一步壮大村级集体经济，增加贫困户产业收入，提高农民生活水平，增加贫困户就业机会，完善食用菌产业基础设施。</t>
  </si>
  <si>
    <t>1.建档立卡贫困户入股村集体合作社。
2.增加就业岗位。
3.入股合作社。</t>
  </si>
  <si>
    <t>区农业农村局</t>
  </si>
  <si>
    <t>信义镇西华镇村养牛项目（3个养殖场）</t>
  </si>
  <si>
    <t>西华镇村</t>
  </si>
  <si>
    <t>硬化道路场地  9000平方米、简易大门墩2个，生产用房1500平方米，贮青窖2100平米。</t>
  </si>
  <si>
    <t>为本村贫困户及村民提供牛圈舍养牛800头，带动全村贫困户，其他农户10户。促进养殖规模扩大，降低人力成本、提高生产效率，保护生态环境，实现节约发展、安全发展、清洁发展，实现养殖户年增收60万元。</t>
  </si>
  <si>
    <t>总体机制“分红+劳务”。</t>
  </si>
  <si>
    <t>吴城镇上王营庄村设施蔬菜配套建设项目</t>
  </si>
  <si>
    <t>改扩建</t>
  </si>
  <si>
    <t>田间道路硬化5600㎡,设施蔬菜园区铁艺围墙1000m,安装太阳能路灯40盏，检验室1间，棚内滴灌系统，农田林网800株，2400米绿化带，500立方蓄水池。</t>
  </si>
  <si>
    <t>带动全村贫困户增收</t>
  </si>
  <si>
    <t>村集体+贫困户</t>
  </si>
  <si>
    <t>吴城镇兔坪村蔬菜园区项目</t>
  </si>
  <si>
    <t>兔坪村</t>
  </si>
  <si>
    <t>建设3200平米蔬菜育苗大棚。</t>
  </si>
  <si>
    <t>可带动当地贫困户稳固脱贫。防止返贫</t>
  </si>
  <si>
    <t>贫困户务工服务，贫困户分红。</t>
  </si>
  <si>
    <t>吴城镇陈家塔村养牛项目（3个养殖场）</t>
  </si>
  <si>
    <t>陈家塔村</t>
  </si>
  <si>
    <t>3个自然村新建牛舍3个（每个702平米） ，生产用房3个共150平米，草料棚3个（每个125平米）青储窖3个（每个232平米），硬化场地13000平米，围墙800米，化粪池3个，水电配套等</t>
  </si>
  <si>
    <t>总体机制；分红+劳务。</t>
  </si>
  <si>
    <t>吴城镇下三交村养牛续建项目</t>
  </si>
  <si>
    <t>续建</t>
  </si>
  <si>
    <t>下三交村</t>
  </si>
  <si>
    <t>续建内容：输变电线路一套，硬化道路10000平米、硬化场地2000平米、水渠1000米、护坡2000平米等</t>
  </si>
  <si>
    <t>信义镇千年村养牛项目</t>
  </si>
  <si>
    <t xml:space="preserve"> 千年村</t>
  </si>
  <si>
    <t>2021.7.1</t>
  </si>
  <si>
    <t>离石区安泰养殖专业合作社</t>
  </si>
  <si>
    <t>牛棚6000平方米，草料棚4800平方米，堆粪场1200立方，青储窖3360立方，生产用房100平方米，饲料库480平方米，填埋井63立方，围墙1200米，蓄水池500立方，硬化道路9600平方米，基础设施建设、水电等附属设施配套</t>
  </si>
  <si>
    <t>每户年分红2000元，优先雇佣贫困户28人，优先收购贫困饲料玉米</t>
  </si>
  <si>
    <t>分红、劳务报酬</t>
  </si>
  <si>
    <t>信义镇归化村养牛项目</t>
  </si>
  <si>
    <t xml:space="preserve"> 归化村</t>
  </si>
  <si>
    <t>吕梁市宝丰农业开发有限公司</t>
  </si>
  <si>
    <t>新建牛棚5000平方米，草料棚1500平方米，青储窖1000立方米，堆粪场600立方米，蓄水池一座600立方，硬化道路6000平方米，生产用房100平方米，填埋井53立方、水电设施及其他附属设施配套</t>
  </si>
  <si>
    <t>贫困户每户每年分红500元，常年雇佣贫困户15人</t>
  </si>
  <si>
    <t>离石区枣林乡山底沟村核桃经济林提质增效（高接换优）项目</t>
  </si>
  <si>
    <t>山底沟村</t>
  </si>
  <si>
    <t>枣林乡政府</t>
  </si>
  <si>
    <t>提质增效高接换优650亩</t>
  </si>
  <si>
    <t>提质增效高接换优礼品2号650亩，受益人数320人，三年后将大大增加收入</t>
  </si>
  <si>
    <t>离石区交口街道办高家沟村核桃经济林提质增效（高接换优）项目</t>
  </si>
  <si>
    <t>高家沟村</t>
  </si>
  <si>
    <t>交口街道办</t>
  </si>
  <si>
    <t>提质增效高接换优710亩</t>
  </si>
  <si>
    <t>提质增效高接换优礼品2号710亩，受益人数790人，三年后将大大增加收入</t>
  </si>
  <si>
    <t>离石区莲花街道办徐家沟村核桃经济林提质增效（高接换优）项目</t>
  </si>
  <si>
    <t>徐家沟村</t>
  </si>
  <si>
    <t>莲花街道办</t>
  </si>
  <si>
    <t>提质增效高接换优1000亩</t>
  </si>
  <si>
    <t>提质增效高接换优礼品2号1000亩，受益人数173人，三年后将大大增加收入</t>
  </si>
  <si>
    <t>离石区信义镇任家沟村核桃经济林提质增效（高接换优）项目</t>
  </si>
  <si>
    <t>马家沟村</t>
  </si>
  <si>
    <t xml:space="preserve">信义镇 </t>
  </si>
  <si>
    <t>提质增效高接换优礼品2号1000亩，受益人数236人，三年后将大大增加收入</t>
  </si>
  <si>
    <t>离石区信义镇后石村核桃经济林提质增效（高接换优）项目</t>
  </si>
  <si>
    <t>后石村</t>
  </si>
  <si>
    <t>提质增效高接换优600亩</t>
  </si>
  <si>
    <t>提质增效高接换优礼品2号600亩，受益人数872人，三年后将大大增加收入</t>
  </si>
  <si>
    <t>离石区信义镇新山湾村核桃经济林提质增效（高接换优）项目</t>
  </si>
  <si>
    <t>马寨村</t>
  </si>
  <si>
    <t>提质增效高接换优300亩</t>
  </si>
  <si>
    <t>提质增效高接换优礼品2号300亩，受益人数201人，三年后将大大增加收入</t>
  </si>
  <si>
    <t>离石区信义镇阳坡村核桃经济林提质增效（高接换优）项目</t>
  </si>
  <si>
    <t>阳坡磨湾村</t>
  </si>
  <si>
    <t>提质增效高接换优1100亩</t>
  </si>
  <si>
    <t>提质增效高接换优礼品2号1100亩，受益人数868人，三年后将大大增加收入</t>
  </si>
  <si>
    <t>离石区枣林乡贺家畔核桃经济林提质增效（高接换优）项目</t>
  </si>
  <si>
    <t>贺家畔</t>
  </si>
  <si>
    <t>提质增效高接换优400亩</t>
  </si>
  <si>
    <t>提质增效高接换优礼品2号400亩，受益人数210人，三年后将大大增加收入</t>
  </si>
  <si>
    <t>离石区枣林乡霍家塔核桃经济林提质增效（高接换优）项目</t>
  </si>
  <si>
    <t>霍家塔</t>
  </si>
  <si>
    <t>提质增效高接换优500亩</t>
  </si>
  <si>
    <t>提质增效高接换优礼品2号500亩，受益人数220人，三年后将大大增加收入</t>
  </si>
  <si>
    <t>离石区枣林乡场焉村核桃经济林提质增效（高接换优）项目</t>
  </si>
  <si>
    <t>场焉村</t>
  </si>
  <si>
    <t>提质增效高接换优礼品2号1000亩，受益人数385人，三年后将大大增加收入</t>
  </si>
  <si>
    <t>离石区枣林乡马家塔核桃经济林提质增效（高接换优）项目</t>
  </si>
  <si>
    <t>马家塔</t>
  </si>
  <si>
    <t>提质增效高接换优礼品2号650亩，受益人数455人，三年后将大大增加收入</t>
  </si>
  <si>
    <t>离石区坪头乡呼家山村核桃经济林提质增效（高接换优）项目</t>
  </si>
  <si>
    <t>呼家山</t>
  </si>
  <si>
    <t>坪头乡政府</t>
  </si>
  <si>
    <t>提质增效高接换优1500亩</t>
  </si>
  <si>
    <t>提质增效高接换优礼品2号1500亩，受益人数500人，三年后将大大增加收入</t>
  </si>
  <si>
    <t>离石区坪头乡枣洼村核桃经济林提质增效（高接换优）项目</t>
  </si>
  <si>
    <t>枣洼村</t>
  </si>
  <si>
    <t>提质增效高接换优800亩</t>
  </si>
  <si>
    <t>提质增效高接换优礼品2号800亩，受益人数239人，三年后将大大增加收入</t>
  </si>
  <si>
    <t>离石区坪头乡东社村核桃经济林提质增效（高接换优）项目</t>
  </si>
  <si>
    <t>东社村</t>
  </si>
  <si>
    <t>提质增效高接换优1600亩</t>
  </si>
  <si>
    <t>提质增效高接换优礼品2号1600亩，受益人数514人，三年后将大大增加收入</t>
  </si>
  <si>
    <t>离石区坪头乡垣上村核桃经济林提质增效（高接换优）项目</t>
  </si>
  <si>
    <t>垣上村</t>
  </si>
  <si>
    <t>提质增效高接换优礼品2号800亩，受益人数330人，三年后将大大增加收入</t>
  </si>
  <si>
    <t>离石区坪头乡凤凰峁核桃经济林提质增效（高接换优）项目</t>
  </si>
  <si>
    <t>凤凰峁</t>
  </si>
  <si>
    <t>提质增效高接换优礼品2号400亩，受益人数200人，三年后将大大增加收入</t>
  </si>
  <si>
    <t>离石区坪头乡西则村核桃经济林提质增效（高接换优）项目</t>
  </si>
  <si>
    <t>西则村</t>
  </si>
  <si>
    <t>提质增效高接换优礼品2号400亩，受益人数120大大增加收入</t>
  </si>
  <si>
    <t>离石区坪头乡鹏凤山核桃经济林提质增效（高接换优）项目</t>
  </si>
  <si>
    <t>鹏凤山</t>
  </si>
  <si>
    <t>提质增效高接换优礼品2号1000亩，受益人数365人，三年后将大大增加收入</t>
  </si>
  <si>
    <t>离石区坪头乡坪头村核桃经济林提质增效（高接换优）项目</t>
  </si>
  <si>
    <t>坪头村</t>
  </si>
  <si>
    <t>提质增效高接换优礼品2号1600亩，受益人数823人，三年后将大大增加收入</t>
  </si>
  <si>
    <t>离石区田家会街道办贾北里核桃经济林提质增效（高接换优）项目</t>
  </si>
  <si>
    <t>贾北里</t>
  </si>
  <si>
    <t>提质增效高接换优540亩</t>
  </si>
  <si>
    <t>提质增效高接换优礼品2号540亩，受益人数187人，三年后将大大增加收入</t>
  </si>
  <si>
    <t>离石区田家会街道办寺头村核桃经济林提质增效（高接换优）项目</t>
  </si>
  <si>
    <t>寺头村</t>
  </si>
  <si>
    <t>提质增效高接换优597亩</t>
  </si>
  <si>
    <t>提质增效高接换优礼品2号597亩，受益人数331人，三年后将大大增加收入</t>
  </si>
  <si>
    <t>2021年田家会街道办后马家村干果经济林提质增效（品种改良）项目</t>
  </si>
  <si>
    <t>后马家村</t>
  </si>
  <si>
    <t>2022.5.30</t>
  </si>
  <si>
    <t xml:space="preserve">核桃林提质增效313.11亩 </t>
  </si>
  <si>
    <t>通过核桃经济林高接换优提质增效，增加农户收入</t>
  </si>
  <si>
    <t>劳务报酬</t>
  </si>
  <si>
    <t>2021年田家会街道办田家会村干果经济林提质增效（品种改良）项目</t>
  </si>
  <si>
    <t>田家会村</t>
  </si>
  <si>
    <t xml:space="preserve">核桃林提质增效184.52亩 </t>
  </si>
  <si>
    <t>2021年信义镇永红村干果经济林提质增效（品种改良）项目</t>
  </si>
  <si>
    <t>永红村</t>
  </si>
  <si>
    <t xml:space="preserve">核桃林提质增效100亩 </t>
  </si>
  <si>
    <t>2021年信义镇归化村干果经济林提质增效（品种改良）项目</t>
  </si>
  <si>
    <t>归化村</t>
  </si>
  <si>
    <t>2021年信义镇阳石沟村干果经济林提质增效（品种改良）项目</t>
  </si>
  <si>
    <t>阳石村</t>
  </si>
  <si>
    <t xml:space="preserve">核桃林提质增效289.46亩 </t>
  </si>
  <si>
    <t>2021年信义镇背石村干果经济林提质增效（品种改良）项目</t>
  </si>
  <si>
    <t>背石村</t>
  </si>
  <si>
    <t>2021年信义镇砖窑沟石沟村干果经济林提质增效（品种改良）项目</t>
  </si>
  <si>
    <t>砖窑沟村</t>
  </si>
  <si>
    <t>2021年城北街道娘娘庙村干果经济林提质增效（品种改良）项目</t>
  </si>
  <si>
    <t>娘娘庙</t>
  </si>
  <si>
    <t xml:space="preserve">核桃林提质增效280亩 </t>
  </si>
  <si>
    <t>2021年坪头乡卧龙墕村干果经济林提质增效（品种改良）项目</t>
  </si>
  <si>
    <t>2021年西属巴街道袁家岭村干果经济林提质增效（品种改良）项目</t>
  </si>
  <si>
    <t>袁家岭村</t>
  </si>
  <si>
    <t xml:space="preserve">核桃林提质增效336.02亩 </t>
  </si>
  <si>
    <t>2021年西属巴街道高岭上村干果经济林提质增效（品种改良）项目</t>
  </si>
  <si>
    <t>高岭上村</t>
  </si>
  <si>
    <t xml:space="preserve">核桃林提质增效273.53亩 </t>
  </si>
  <si>
    <t>2021年西属巴街道盛地沟村干果经济林提质增效（品种改良）项目</t>
  </si>
  <si>
    <t>盛地沟村</t>
  </si>
  <si>
    <t>2021年枣林乡彩家庄村干果经济林提质增效（品种改良）项目</t>
  </si>
  <si>
    <t>彩家庄</t>
  </si>
  <si>
    <t xml:space="preserve">核桃林提质增效142.62亩 </t>
  </si>
  <si>
    <t>2021年枣林乡梁家岔村干果经济林提质增效（品种改良）项目</t>
  </si>
  <si>
    <t>梁家岔</t>
  </si>
  <si>
    <t xml:space="preserve">核桃林提质增效108.28亩 </t>
  </si>
  <si>
    <t>2021年枣林乡十里村干果经济林提质增效（品种改良）项目</t>
  </si>
  <si>
    <t>十里村</t>
  </si>
  <si>
    <t xml:space="preserve">核桃林提质增效180亩 </t>
  </si>
  <si>
    <t>2021年枣林乡石桥村干果经济林提质增效（品种改良）项目</t>
  </si>
  <si>
    <t>石桥村</t>
  </si>
  <si>
    <t xml:space="preserve">核桃林提质增效260亩 </t>
  </si>
  <si>
    <t>2021年枣林乡陶家庄村干果经济林提质增效（品种改良）项目</t>
  </si>
  <si>
    <t>陶家庄</t>
  </si>
  <si>
    <t xml:space="preserve">核桃林提质增效341.38亩 </t>
  </si>
  <si>
    <t>2021年枣林乡结绳焉村干果经济林提质增效（品种改良）项目</t>
  </si>
  <si>
    <t>结绳焉村</t>
  </si>
  <si>
    <t xml:space="preserve">核桃林提质增效310亩 </t>
  </si>
  <si>
    <t>2021年枣林乡三山集村干果经济林提质增效（品种改良）项目</t>
  </si>
  <si>
    <t>三山集村</t>
  </si>
  <si>
    <t xml:space="preserve">核桃林提质增效420亩 </t>
  </si>
  <si>
    <t>2021年枣林乡柳树局村干果经济林提质增效（品种改良）项目</t>
  </si>
  <si>
    <t>柳树局</t>
  </si>
  <si>
    <t xml:space="preserve">核桃林提质增效350亩 </t>
  </si>
  <si>
    <t>离石区田家会街道办义居村农业生产托管项目</t>
  </si>
  <si>
    <t>义居村</t>
  </si>
  <si>
    <t>种植托管500亩</t>
  </si>
  <si>
    <t>提高种植面积，增加亩产，增加农民收入</t>
  </si>
  <si>
    <t>区现代农业服务中心</t>
  </si>
  <si>
    <t>离石区田家会街道办车家湾村农业生产托管项目</t>
  </si>
  <si>
    <t>车家湾村</t>
  </si>
  <si>
    <t>离石区田家会街道办界峁村农业生产托管项目</t>
  </si>
  <si>
    <t>界峁村</t>
  </si>
  <si>
    <t>离石区田家会街道办上楼桥村农业生产托管项目</t>
  </si>
  <si>
    <t>上楼桥村</t>
  </si>
  <si>
    <t>离石区交口街道办乔家塔村农业生产托管项目</t>
  </si>
  <si>
    <t>乔家塔村</t>
  </si>
  <si>
    <t>种植托管300亩</t>
  </si>
  <si>
    <t>离石区交口街道办王家塔村农业生产托管项目</t>
  </si>
  <si>
    <t>王家塔村</t>
  </si>
  <si>
    <t>种植托管200亩</t>
  </si>
  <si>
    <t>离石区城北街道办娘娘庙村农业生产托管项目</t>
  </si>
  <si>
    <t>娘娘庙村</t>
  </si>
  <si>
    <t>离石区城北街道办白草焉村农业生产托管项目</t>
  </si>
  <si>
    <t>白草焉村</t>
  </si>
  <si>
    <t>离石区城北街道办长大局村农业生产托管项目</t>
  </si>
  <si>
    <t>长大局村</t>
  </si>
  <si>
    <t>种植托管1000亩</t>
  </si>
  <si>
    <t>离石区西属巴街道办袁家岭村农业生产托管项目</t>
  </si>
  <si>
    <t>离石区西属巴街道办西属巴村农业生产托管项目</t>
  </si>
  <si>
    <t>西属巴村</t>
  </si>
  <si>
    <t>离石区西属巴街道办缩缩岭村农业生产托管项目</t>
  </si>
  <si>
    <t>缩缩岭村至宋家湾村</t>
  </si>
  <si>
    <t>离石区枣林乡闫家峁村农业生产托管项目</t>
  </si>
  <si>
    <t>闫家峁村</t>
  </si>
  <si>
    <t>离石区枣林乡柳树局村农业生产托管项目</t>
  </si>
  <si>
    <t>柳树局村</t>
  </si>
  <si>
    <t>离石区坪头乡东社村农业生产托管项目</t>
  </si>
  <si>
    <t>离石区坪头乡赵家山村农业生产托管项目</t>
  </si>
  <si>
    <t>赵家山村</t>
  </si>
  <si>
    <t>离石区坪头乡凤凰峁村农业生产托管项目</t>
  </si>
  <si>
    <t>凤凰峁村</t>
  </si>
  <si>
    <t>离石区吴城镇上丰村农业生产托管项目</t>
  </si>
  <si>
    <t>上丰村</t>
  </si>
  <si>
    <t>离石区吴城镇李家沟村农业生产托管项目</t>
  </si>
  <si>
    <t>李家沟村</t>
  </si>
  <si>
    <t>离石区吴城镇上王营庄村农业生产托管项目</t>
  </si>
  <si>
    <t>离石区吴城镇陈家塔村农业生产托管项目</t>
  </si>
  <si>
    <t>种植托管1500亩</t>
  </si>
  <si>
    <t>离石区吴城镇任家塔村农业生产托管项目</t>
  </si>
  <si>
    <t>任家塔村</t>
  </si>
  <si>
    <t>离石区吴城镇街上村农业生产托管项目</t>
  </si>
  <si>
    <t>街上村</t>
  </si>
  <si>
    <t>离石区信义镇贾悟村农业生产托管项目</t>
  </si>
  <si>
    <t>贾悟村</t>
  </si>
  <si>
    <t>种植托600亩</t>
  </si>
  <si>
    <t>离石区信义镇严村农业生产托管项目</t>
  </si>
  <si>
    <t>严村</t>
  </si>
  <si>
    <t>种植托管600亩</t>
  </si>
  <si>
    <t>离石区信义镇王村农业生产托管项目</t>
  </si>
  <si>
    <t>王村</t>
  </si>
  <si>
    <t>种植托管800亩</t>
  </si>
  <si>
    <t>离石区信义镇新山湾村手工酿醋非遗文化康养基地</t>
  </si>
  <si>
    <t>扩建.新建</t>
  </si>
  <si>
    <t>新山湾村</t>
  </si>
  <si>
    <t>2022.3.20</t>
  </si>
  <si>
    <t>2023.9.30</t>
  </si>
  <si>
    <t xml:space="preserve"> 离石区新山湾食品专业合作社</t>
  </si>
  <si>
    <t>展馆仿古建筑建设472平方米，约投资259.6万元体验馆仿古建筑建设225平方米约投资123.75万元作坊改造3处包括购置设备约投资90万元仿古大门一座，约投资10万元陈醋车间建设390平方米约投资117万元硬化、绿化工程，约投资15万元</t>
  </si>
  <si>
    <t>年收入可达360余万元，可直接带动170人年人均可增收1000余元</t>
  </si>
  <si>
    <t>采用“合作社+农户”的利益联结机制</t>
  </si>
  <si>
    <t>区文化和旅游局</t>
  </si>
  <si>
    <t>离石区吕梁草森圆畜牧养殖有限公司肉羊养殖扩建项目</t>
  </si>
  <si>
    <t>扩建</t>
  </si>
  <si>
    <t>离石区信义镇归化村塔则沟</t>
  </si>
  <si>
    <t>吕梁草森圆畜牧养殖有限公司</t>
  </si>
  <si>
    <t>建设羊圈1600平米、草料棚600平米、管理用房300平米、硬化场地500平米、 硬化厂区道路1000平米、整理场地、 化粪池50立方、蓄水池30立方、输电线路4公里、输网线4公里</t>
  </si>
  <si>
    <t>项目实施后可达到年出栏肉羊 500头，按每头2000元计，产值可达100万元，除去成本开支，纯利润可达40万元</t>
  </si>
  <si>
    <t>项目建成后，可解决农村剩余劳动力，带动脱贫户增收，通过收购桔杆和玉米产品，解决农民产品销售问题。</t>
  </si>
  <si>
    <t>离石区吕梁市宝丰农业开发有限公司肉牛养殖项目</t>
  </si>
  <si>
    <t>信义镇归化村</t>
  </si>
  <si>
    <t>2022.12.1</t>
  </si>
  <si>
    <t>平整场地60亩，修建牛棚3500平米，草棚1000平米，饲料库300平方米，堆粪场600立方米，青贮窖600立方米，管理用房200平米，蓄水池100立方，填埋井50立方；硬化场地2000平米、场区道路1000平米；安装输水管道1000米，输电线路1000米，购置变压器1台，饲草揉丝机1台。</t>
  </si>
  <si>
    <t>项目实施后，年出栏肉牛280头，按每头牛20000元计，产值可达560万元，除去成本开支，纯利润可达150万元，项目实施三年后可收回投资。</t>
  </si>
  <si>
    <t>带动当地农户进场务工，增加工资性收入；通过订单收购秸秆和玉米等农产品，农户农产品销售困难的问题得到解决；通过流转土地开展种草，农户收入得以增加。同时，肉牛产业的发展，可有效满足市场肉类产品的需求。</t>
  </si>
  <si>
    <t>离石区仙农红枣核桃种植有限公司核桃初加工项目</t>
  </si>
  <si>
    <t>离石区莲花街道办徐家沟村</t>
  </si>
  <si>
    <t>离石区仙农红枣核桃种植有限公司</t>
  </si>
  <si>
    <t>建设核桃初级加工（青皮核桃的脱皮烘干）生产线</t>
  </si>
  <si>
    <t>年产量50万公斤，年产值50万元。</t>
  </si>
  <si>
    <t>与本区域内贫困户家庭成员（至少3户）建立劳务合作关系，为部分脱贫户提供就业渠道</t>
  </si>
  <si>
    <t>离石区仙农红枣核桃种植有限公司土鸡养殖项目</t>
  </si>
  <si>
    <t>新建鸡舍500平米，饲料库300平方米，兽医室30平方米，购置安装围栏2000米，购置饲料粉碎机1台，配置安装自动饮水设备1套，购置料桶2000个，监控设施设备1套，购买小鸡（喂到100天）1万只。</t>
  </si>
  <si>
    <t>项目建成后，年产土鸡蛋5万公斤，土鸡蛋目前市场价24元/公斤，年销售收入120万元，净利润40万元，项目实施三年后可收回投资。</t>
  </si>
  <si>
    <t>项目建成后，扩大了养殖规模，可带动周边农户进场务工，增加工资性收入；通过订单收购玉米等农产品，农户农产品销售困难的问题得到解决；通过流转土地开展种草，农户收入得以增加。</t>
  </si>
  <si>
    <t>离石区坪头乡崇里村挂面生产线</t>
  </si>
  <si>
    <t>坪头乡崇里村</t>
  </si>
  <si>
    <t>崇里村民委员会</t>
  </si>
  <si>
    <t>建设生产车间500平方米；建设挂面生产线一条</t>
  </si>
  <si>
    <t>1.吸收村内闲置劳动力，经上岗培训合格后录取入职，重点倾斜脱贫户、监测户。2、成本销售，根据脱贫户和监测户个人意愿，按照成本价带货销售，所得利益归个户所有。</t>
  </si>
  <si>
    <t>通过实施该项目，解决村内闲置劳动力，带动脱贫户、监测户增收。</t>
  </si>
  <si>
    <t>离石区田家会街道水峪里村肉羊养殖项目</t>
  </si>
  <si>
    <t xml:space="preserve"> 水峪里村</t>
  </si>
  <si>
    <t xml:space="preserve"> 水峪里村民委员会</t>
  </si>
  <si>
    <t>修建羊舍8000平米，草料棚2000平米，堆粪场500立方，青贮窖500立方，管理用房300平米，填埋井30立方，围墙900米，消毒室24平方，消毒池24平方。</t>
  </si>
  <si>
    <t>项目实施后，年出栏肉羊1.2万只，按每头羊1000元计，产值可达1200万元，除去成本开支，纯利润可达300万元，二年可收回投资。</t>
  </si>
  <si>
    <t>带动当地农户进场务工，增加工资性收入；通过订单收购秸秆和玉米等农产品，农户农产品销售困难的问题得到解决；通过流转土地开展种草，农户收入得以增加</t>
  </si>
  <si>
    <t>离石区吕梁信义朝阳体育生态园有限公司增股扩建升级项目</t>
  </si>
  <si>
    <t xml:space="preserve"> 德岗村</t>
  </si>
  <si>
    <t>2022.11.20</t>
  </si>
  <si>
    <t xml:space="preserve"> 信义朝阳体育生态园有限公司</t>
  </si>
  <si>
    <t>本项目占地500亩，建成冬季冰雪运动、娱乐场所，夏季滑草、采摘等乡村游休闲娱乐场所</t>
  </si>
  <si>
    <t>1、吸纳本村和邻村劳动力40余人，增加贫困户收入，解决冬季农闲农民的劳动就业，促进村民农副产品销售创收，巩固脱贫攻坚成果。2、为离石市区及周边地区人民提供优质户外体育、休闲娱乐场所，促进我区文旅业结构优化升级，增加游客体验感与幸福感。3、 计划年接待游客30000人次，年销售收入210万元，实现社会、经济、生态效益有机统一，有效提升。</t>
  </si>
  <si>
    <t>积极与村委和扶贫工作队联动，优先解决脱贫户就业，优先销售脱贫户农副产品等</t>
  </si>
  <si>
    <t>坪头乡凤凰峁村生猪养殖项目</t>
  </si>
  <si>
    <t xml:space="preserve"> 凤凰峁村</t>
  </si>
  <si>
    <t>吕梁市新鑫源养殖有限公司</t>
  </si>
  <si>
    <t>场区及道路硬化5000平方米，尿液污水池 10000立方米，蓄水池180立方米,填埋井120立方米，300吨的玉米贮存塔1个，购置定位栏160套、产床28个，保育床36个,16个圈舍监控设备，12个圈舍配套自动饲喂设备，饲料加工设备4台，冰箱2台。</t>
  </si>
  <si>
    <t>饲养1头猪年纯收入200元，年销售10000头纯收入达200万元</t>
  </si>
  <si>
    <t>对全区的散养户集中饲养、人畜分离、集中收集粪污起到推广示范作用，可以缓解猪供应紧张的问题，提供就业机会5个,消化周边农户粮食30万斤。</t>
  </si>
  <si>
    <t>离石区田家会街道办殷家山村果蔬冷藏库建设</t>
  </si>
  <si>
    <t xml:space="preserve"> 殷家山村</t>
  </si>
  <si>
    <t>离石区国强脱贫攻坚造林专业合作社</t>
  </si>
  <si>
    <t>建设150平方米的果蔬冷藏库及配套设施</t>
  </si>
  <si>
    <t>解决田家会街道办及整个离石区的果蔬仓储问题</t>
  </si>
  <si>
    <t>帮助果农解决果疏仓储问题</t>
  </si>
  <si>
    <t>离石区田家会街道办红眼川村果蔬冷藏库建设</t>
  </si>
  <si>
    <t>红眼川村</t>
  </si>
  <si>
    <t>离石区吉海种养农民专业合作社</t>
  </si>
  <si>
    <t>建设300平方米的果蔬冷藏库及配套设施</t>
  </si>
  <si>
    <t>离石区山西林泉沟畜牧有限公司黑猪养殖项目</t>
  </si>
  <si>
    <t>信义镇归化村塔则沟</t>
  </si>
  <si>
    <t>山西林泉沟畜牧有限公司</t>
  </si>
  <si>
    <t>铺设厂区道2公里，扩建圈舍2000平米，扩建产房、保育圈2000平米，饲料库400平方米，堆粪场600立方米，管理用房、化验室300平米，填埋井50立方；高压线5公里，购置变压器1台。</t>
  </si>
  <si>
    <t>按照目前的市场价格来算，以出栏黑猪10000头计算，年产值可达4000万元每头毛利润可达1000元以上。</t>
  </si>
  <si>
    <t>可带动当地农户进场务工，工资年收入不低于3万元；通过订单收购玉米等粮食，通过流转土地开展种草，农户收入得以增加。</t>
  </si>
  <si>
    <t>离石区诚信益农康养殖有限公司肉羊养殖项目</t>
  </si>
  <si>
    <t>信义镇信义村罗家岭</t>
  </si>
  <si>
    <t>离石区诚信益农康养殖有限公司</t>
  </si>
  <si>
    <t>建设羊圈3200平方米、草料棚1200平方米、管理用房600平方米、硬化场地800平方米、硬化场区道路2000平方米、整理场地、化粪池100立方米、畜水池60立方米、输电线路8公里、输网线路8公里。</t>
  </si>
  <si>
    <t>项目实施后，年可出栏商品肉羊1500头，纯利润可达100万元左右。</t>
  </si>
  <si>
    <t>可解决农村剩余劳动力，同时，可通过收购农户秸秆和玉米，增加农民收入。</t>
  </si>
  <si>
    <t>离石区纯种湖羊产业高质量发展助推乡村振兴项目</t>
  </si>
  <si>
    <t>各乡镇</t>
  </si>
  <si>
    <t>发展湖羊2000只，建设内容：
（一） 2022年离石区发展湖羊2000只，农户购买一级纯种种母羊2000元/只（50-60斤），政府补1500元，农户自筹500元。
（二）实施范围：离石区所有农户。
（三）运行模式：采取订单农户模式，按照“六统一”的方式与养殖场（农户）进行合作，即：龙头企业执行放养统一价格、统一供种、统一配种、统一饲养、统一防疫、统一回收。订单收购20公斤/只以上的羔羊（价格不低于市场价）。
（四）饲养方式：自养、托管、联户饲养，每户3-5只，最多100只（积极鼓励农户利用农村闲置窑洞、闲置厂房等设施以及农户院落发展湖羊养殖）。</t>
  </si>
  <si>
    <t>项目投产后，我区全年可新增湖羊母羊2000只或出栏产能新增5000只以上。</t>
  </si>
  <si>
    <t xml:space="preserve">                                                采取订单农户模式，按照“六统一”的方式与养殖场（农户）进行合作，即：龙头企业执行放养统一价格、统一供种、统一配种、统一饲养、统一防疫、统一回收。订单收购20公斤/只以上的羔羊（价格不低于市场价）。</t>
  </si>
  <si>
    <t>离石区食品加工产业园区建设项目</t>
  </si>
  <si>
    <t>离石区田家会街道办车家湾村</t>
  </si>
  <si>
    <t>吕梁育民食品配送有限责任公司</t>
  </si>
  <si>
    <t>1、生产设施主要包括：中央厨房生产车间10486平米，包括地基工程、框架主体工程。
2、物流服务设施：包括原料库、半成品库、食品暂存库(200㎡）。
3、配套服务设施：包括检验检测中心（20㎡平米）、货梯、保温箱、保温配送车。
4、配货平台100㎡ 。
5、新建保鲜库（60㎡）。
6、产品研发展示中心（70㎡）。
7、配餐中心室内装修（885㎡）。
8、配餐中心购置设备。
9、公共基础设施，主要包括：道路（园区道路长360米 、宽8米，厂区道路长180、宽6米）硬化、大门一座，围墙480米，亮化工程、供配电系统一套、给排水工程、消防工程、绿化（9000米）、通讯系统、智能化信息平台等。</t>
  </si>
  <si>
    <t>食品加工产业园区建成后，按设计产能，年销售收入16812万元，年利润总额3508万元。</t>
  </si>
  <si>
    <t>食品加工产业园区建成后，可带动小杂粮种植、小杂粮加工、农产品流通、冷链物流等多个产业发展，带动离石区乡村振兴，同时能解决2000多人的就业岗位，带动田家会街道办、信义镇等乡镇产业特色发展，促进一二三产融合</t>
  </si>
  <si>
    <t>二</t>
  </si>
  <si>
    <t>农村基础设施建设项目</t>
  </si>
  <si>
    <t>离石区信义镇康家岭村村容村貌整治项目（乡村振兴示范村）</t>
  </si>
  <si>
    <t>村容村貌提升项目，在现有村民屋顶安装塑指瓦5800平米，房面抹灰5000平米，乡村民宿整体风貌提升32院。</t>
  </si>
  <si>
    <t>所涉村和农户</t>
  </si>
  <si>
    <t>项目建成后可提升整体村容村貌，带动村民发展乡村民宿和开办农家乐，解决脱贫劳动力务工就业，增加农民收入。</t>
  </si>
  <si>
    <t>离石区信义镇小神头村村容村貌整治项目（吕梁市乡村振兴示范村项目）</t>
  </si>
  <si>
    <t>村容村貌提升项目，硬化铺设村庄道路750平米</t>
  </si>
  <si>
    <t>项目建成后可提升整体村容村貌，改善村民人居生活环境。</t>
  </si>
  <si>
    <t>离石区坪头乡李家山村乡村振兴示范村建设项目（吕梁市乡村振兴示范村项目）</t>
  </si>
  <si>
    <t>李家山</t>
  </si>
  <si>
    <t>5月底</t>
  </si>
  <si>
    <t>10月底</t>
  </si>
  <si>
    <t>基础设施改善，种植产业发展。</t>
  </si>
  <si>
    <t>改善农村基础设施，发展种植产业，壮大集体经济。</t>
  </si>
  <si>
    <t>离石区农改厕建设项目</t>
  </si>
  <si>
    <t>离石区</t>
  </si>
  <si>
    <t>所涉乡镇（街道）</t>
  </si>
  <si>
    <t>农村新改造户厕1000座，其中普通厕800座（补助2000元/座），S-ECO特种生物方便器200座（补助3500元/座）。</t>
  </si>
  <si>
    <t xml:space="preserve">农户 </t>
  </si>
  <si>
    <t>通过改厕，提升人居环境</t>
  </si>
  <si>
    <t>农业农村局</t>
  </si>
  <si>
    <t>离石区国营林场管护站危房改造项目(林杨项目)</t>
  </si>
  <si>
    <t>枣林乡</t>
  </si>
  <si>
    <t>离石区国营林场</t>
  </si>
  <si>
    <t>白家焉管护站危房改造250平米</t>
  </si>
  <si>
    <t>改善森林管护站基础设施和职工生产居住环境</t>
  </si>
  <si>
    <t>离石区林业局</t>
  </si>
  <si>
    <t>离石区高标准农田建设项目</t>
  </si>
  <si>
    <t>呼家山村</t>
  </si>
  <si>
    <t>建设规模1500亩；建设内容新建田间道路、地力培肥</t>
  </si>
  <si>
    <t>通过高标准农田建设，有效优化土地利用结构，提高粮食产量。</t>
  </si>
  <si>
    <t>粮食产量增产，农民收入提高。</t>
  </si>
  <si>
    <t>离石区农村饮水安全维修项目</t>
  </si>
  <si>
    <t>2022.8.1</t>
  </si>
  <si>
    <t xml:space="preserve"> 所涉村村委</t>
  </si>
  <si>
    <t>老旧破损供水管道维修更换、更换水泵、水源防护、蓄水池漏水处理等</t>
  </si>
  <si>
    <t>保障9个村4758人（脱贫人口950人）的饮水基本需求，提升村民用水质量。</t>
  </si>
  <si>
    <t>吸收有意愿的脱贫户提供劳务，获取劳务报酬</t>
  </si>
  <si>
    <t>区水利局</t>
  </si>
  <si>
    <t>离石区农村饮水安全标准化建设项目</t>
  </si>
  <si>
    <t>吴城镇</t>
  </si>
  <si>
    <t>4个村850户安装DN20智能NB远传超声波入户水表850套</t>
  </si>
  <si>
    <t>实现农村饮水工程水表计量设施配套标准化，打造一批规范化、精细化、现代化管理典型示范农村供水工程，引领全区农村供水工程逐步提升现代化管理服务水平。</t>
  </si>
  <si>
    <t>离石区易地扶贫搬迁集中安置点基础设施公共服务设项目</t>
  </si>
  <si>
    <t>给予离石区3个8000人以上的易地扶贫搬迁集中安置点基础公共服务设施建设补助</t>
  </si>
  <si>
    <t>完善易地扶贫搬迁集中安置点的基础及公共服务设施配套，提升搬迁户的幸福指数。</t>
  </si>
  <si>
    <t>公益岗位劳务收入</t>
  </si>
  <si>
    <r>
      <rPr>
        <sz val="10"/>
        <color theme="1"/>
        <rFont val="Courier New"/>
        <charset val="134"/>
      </rPr>
      <t>2022</t>
    </r>
    <r>
      <rPr>
        <sz val="10"/>
        <color theme="1"/>
        <rFont val="宋体"/>
        <charset val="134"/>
      </rPr>
      <t>年离石区畜禽粪污治理和资源化利用项目</t>
    </r>
  </si>
  <si>
    <t>信义镇、吴城镇、枣林乡、坪头乡</t>
  </si>
  <si>
    <t>2022.9.30</t>
  </si>
  <si>
    <t>7个养殖场建设堆粪场、污水池</t>
  </si>
  <si>
    <t>1、减少畜禽粪便对环境的污染。2、粪便通过发酵还田，减少化肥使用对土地的污染。</t>
  </si>
  <si>
    <t>可解决农村剩余劳动力，同时，可通过为村民提供肥料。</t>
  </si>
  <si>
    <t>离石区摞荒地、盐碱地改造项目</t>
  </si>
  <si>
    <t>区现代农业发展服务中心</t>
  </si>
  <si>
    <t>通过组织农业生产托管服务形式完成摞荒地、盐碱地耕种面积15000亩。</t>
  </si>
  <si>
    <t>摞荒地、盐碱地耕种面积15000亩</t>
  </si>
  <si>
    <t>离石区信义镇贾梧村补充水源工程项目</t>
  </si>
  <si>
    <t xml:space="preserve"> 贾梧村</t>
  </si>
  <si>
    <t xml:space="preserve"> 贾梧村村委会</t>
  </si>
  <si>
    <t>建设补充水源截潜流1处，导洪浆砌石挡土墙长85米，引水管道382米，50t钢筋混凝土蓄水池1座，机泵管理房1座、控制检查井2座、提水泵1台套、蓄水池安全防护等</t>
  </si>
  <si>
    <t>保障1个村287人饮水基本需求，提升村民用水质量。</t>
  </si>
  <si>
    <t>离石区枣林乡三山集集中供水工程管网升级改造一期扩建（袁家坡底段）工程项目</t>
  </si>
  <si>
    <t xml:space="preserve"> 袁家坡底村山墕、袁家坡底</t>
  </si>
  <si>
    <t>2022.10.1</t>
  </si>
  <si>
    <t>新建300t蓄水池1座，凿挖600m深井1口，铺设上水钢管1500米，铺设供水管道8km,检查井12个，供水房4个、水泵1台套等（一期解决山墕、袁家坡底饮水，其中300t蓄水池综合考虑柳树局、霍家塔、结绳墕用水及补充用水需求；深井设在山墕。）</t>
  </si>
  <si>
    <t>保障6个村5033人饮水基本需求，提升村民用水质量。</t>
  </si>
  <si>
    <t>离石区田家会街道办木问村移民新村饮水配套工程项目</t>
  </si>
  <si>
    <t>改（扩）建</t>
  </si>
  <si>
    <t xml:space="preserve"> 木问村</t>
  </si>
  <si>
    <t xml:space="preserve"> 木问村村委</t>
  </si>
  <si>
    <t>延伸供水管网管网4136m ,检查井60座，混凝土路面切割与恢复1600m等</t>
  </si>
  <si>
    <t>保障1个村572人饮水基本需求，提升村民用水质量。</t>
  </si>
  <si>
    <t>离石区吴城集中供水工程一期维修工程（九里湾、陈家塔等段）项目</t>
  </si>
  <si>
    <t>维修</t>
  </si>
  <si>
    <t xml:space="preserve"> 九里湾村、陈家塔、李家湾等</t>
  </si>
  <si>
    <t>2022.11.1</t>
  </si>
  <si>
    <t>铺设上水DN80钢管管网1500米，混凝土路面切割1100米，30个检查井及井内配套阀门等</t>
  </si>
  <si>
    <t>保障5个村8854人饮水基本需求，提升村民用水质量。</t>
  </si>
  <si>
    <t>吸收有意愿的农户提供劳务，获取劳务报酬</t>
  </si>
  <si>
    <t>枣林乡任家山饮水管网延伸工程</t>
  </si>
  <si>
    <t>枣林乡任家山</t>
  </si>
  <si>
    <t>任家山村村委会</t>
  </si>
  <si>
    <t>管网延伸5200m,检查井100座，控制阀井10座等</t>
  </si>
  <si>
    <t>保障1个村505人饮水基本需求，提升村民用水质量。</t>
  </si>
  <si>
    <t>城北街道办娘娘庙饮水提升改造工程</t>
  </si>
  <si>
    <t>城北街道办娘娘庙村</t>
  </si>
  <si>
    <t>引水及供水管道铺设5000m,100t蓄水池1座，50t调节蓄水池1座，检查井10个，供水房3个，水泵1台套等</t>
  </si>
  <si>
    <t>保障1个村498人饮水基本需求，提升村民用水质量。</t>
  </si>
  <si>
    <t>城北街道办白草墕饮水提升改造工程</t>
  </si>
  <si>
    <t>城北街道办白草墕村</t>
  </si>
  <si>
    <t>白草墕村</t>
  </si>
  <si>
    <t>新建100t蓄水池1座，凿挖600m深井1口，50t调节蓄水池1座，及泵房1座，检查井15个，供水房3个，水泵1台套，铺设上水钢管1500米，铺设供水管道5km,水泵1台套等</t>
  </si>
  <si>
    <t>保障1个村420人饮水基本需求，提升村民用水质量。</t>
  </si>
  <si>
    <t>城北街道办牛家山饮水提升改造工程</t>
  </si>
  <si>
    <t>城北街道办牛家山村</t>
  </si>
  <si>
    <t>牛家山村村委会</t>
  </si>
  <si>
    <t>凿挖深井600米，配套水泵1台套，管网铺设7000米、修建100T蓄水池1处、修建50T蓄水池1处,集中供水点7个等。</t>
  </si>
  <si>
    <t>保障1个村642人饮水基本需求，提升村民用水质量。</t>
  </si>
  <si>
    <t>城北街道办长大局饮水提升改造工程</t>
  </si>
  <si>
    <t>城北街道办长大局村</t>
  </si>
  <si>
    <t>长大局村村委会</t>
  </si>
  <si>
    <t>涉及4处村民群集区，管网更新6000米、水泵更换4台、水源井防护4处、集中供水点10处，50吨蓄水池2处等。</t>
  </si>
  <si>
    <t>保障1个村580人饮水基本需求，提升村民用水质量。</t>
  </si>
  <si>
    <t>坪头乡东社、李家山联村集中供水工程</t>
  </si>
  <si>
    <t>坪头乡东社、李家山</t>
  </si>
  <si>
    <t>凿挖700m深井，修建300t高位蓄水池1处，15个供水点、铺设供水管网9500米，配备机电设备等。从东社引水至李家山山顶新建100t高位蓄水池，铺设供水管网3000m，修建供水点7个等。</t>
  </si>
  <si>
    <t>坪头乡凤凰峁村旱井水提升改造</t>
  </si>
  <si>
    <t xml:space="preserve"> 山底沟村</t>
  </si>
  <si>
    <t>从已有集中供水工程坪头集供工程的墕口引水管网延伸，铺设供水管网3000m，修建供水点7个等。</t>
  </si>
  <si>
    <t>新建贫困村饮水基础设施1处，改善提升1个贫困村 的饮水安全水平状况。</t>
  </si>
  <si>
    <t>提供贫困户就业岗位</t>
  </si>
  <si>
    <t>枣林乡柳树局村提水工程项目</t>
  </si>
  <si>
    <t xml:space="preserve">  </t>
  </si>
  <si>
    <t>水源井、蓄水池、供水管网等</t>
  </si>
  <si>
    <t>坪头乡枣洼联片集中供水工程项目</t>
  </si>
  <si>
    <t>枣洼及周边</t>
  </si>
  <si>
    <t>安装管路及配套机电设备等</t>
  </si>
  <si>
    <t>新建贫困村饮水基础设施1处，改善提升3个贫困村 的饮水安全水平状况。</t>
  </si>
  <si>
    <t>枣林乡山底沟村旱井水提升改造项目</t>
  </si>
  <si>
    <t>凿挖500m深井，修建100t蓄水1处，铺设供水管网7000米，修建集中供水点5个，配备机电设备等。</t>
  </si>
  <si>
    <t>枣林乡龙尾峁村旱井水提升改造项目</t>
  </si>
  <si>
    <t>龙尾峁村</t>
  </si>
  <si>
    <t>龙尾峁（含彩树局）凿挖500m深井，修建100t蓄水池1处，修建50t蓄水池1处，铺设供水管网5000米，修建集中供水点5个，配备机电设备等。</t>
  </si>
  <si>
    <t>信义镇新山湾村饮水工程项目</t>
  </si>
  <si>
    <t xml:space="preserve"> 新山湾村</t>
  </si>
  <si>
    <t>供水管网、检查井等</t>
  </si>
  <si>
    <t>离石区交口街道杜家山村至贺家塔村道路建设项目</t>
  </si>
  <si>
    <t>贺家塔</t>
  </si>
  <si>
    <t>2022.7.30</t>
  </si>
  <si>
    <t>路基、路面及排水,全长2.344公里。</t>
  </si>
  <si>
    <t>按时保质保量完成任务，受益群众满意度≥96%</t>
  </si>
  <si>
    <t>大力推广脱贫人口参与建设</t>
  </si>
  <si>
    <t>区交通局</t>
  </si>
  <si>
    <t>离石区交口街道葫芦把至千佛寺静石岩道路建设项目</t>
  </si>
  <si>
    <t>葫芦把</t>
  </si>
  <si>
    <t>路基、路面及排水,全长5.29公里。</t>
  </si>
  <si>
    <t>离石区交口街道王家塔至杜家山道路建设项目</t>
  </si>
  <si>
    <t>王家塔</t>
  </si>
  <si>
    <t>路基、路面及排水,全长4.952公里。</t>
  </si>
  <si>
    <t>离石区交口街道乔家塔至渠家山道路建设项目</t>
  </si>
  <si>
    <t>渠家山</t>
  </si>
  <si>
    <t>路基、路面及排水,全长2.39公里。</t>
  </si>
  <si>
    <t>离石区交口街道安王线至芦则峁村委道路建设项目</t>
  </si>
  <si>
    <t>芦则峁村委</t>
  </si>
  <si>
    <t>路基、路面及排水,全长6.117公里。</t>
  </si>
  <si>
    <t>离石区交口街道安王线至葫芦把村委道路建设项目</t>
  </si>
  <si>
    <t>葫芦把村委</t>
  </si>
  <si>
    <t>路基、路面及排水,全长3.783公里。</t>
  </si>
  <si>
    <t>离石区吴城镇小西沟-春树宇-青阳沟路面硬化项目</t>
  </si>
  <si>
    <t>陈家塔
村</t>
  </si>
  <si>
    <t>陈家塔
村委</t>
  </si>
  <si>
    <t>小西沟-春树宇-青阳沟路面硬化，总里程8公里，总投资400万元。</t>
  </si>
  <si>
    <t>按时保质保量完成任务，受益群众满意度≥95%</t>
  </si>
  <si>
    <t>离石区吴城镇李家湾村“磨、西、四、红”四自然村道路项目</t>
  </si>
  <si>
    <t xml:space="preserve"> 李家湾村</t>
  </si>
  <si>
    <t xml:space="preserve"> 吴城镇李家湾村</t>
  </si>
  <si>
    <t>上山路宽4米，长4公里，水泥硬化。共16000平米，每平米110元，总投资176万元</t>
  </si>
  <si>
    <t>离石区李家湾村至李家沟衔接上丰村旅游路项目</t>
  </si>
  <si>
    <t>李家湾村</t>
  </si>
  <si>
    <t>李家湾村至李家沟（新隆自然村）
衔接上丰村旅游路（水泥硬化），长1.68公里、宽4米，共6720平方米，每平米120元，总投资80.54万元。</t>
  </si>
  <si>
    <t>离石区吴城镇任家塔上山田间道路项目</t>
  </si>
  <si>
    <t>任家塔、南海滩、海则里</t>
  </si>
  <si>
    <t>2022.3.1</t>
  </si>
  <si>
    <t>任家塔村村民委员会</t>
  </si>
  <si>
    <t>因任家塔、南海滩、海则里上山道路经常被水冲毁，不能及时耕种与收割，准备水泥硬化6公里上山道路，道路宽3米、厚0.15米、预计投资165万元，村集体自筹5万元，向上级申请扶持160万元。</t>
  </si>
  <si>
    <t>离石区吴城镇上王营庄村滨河路铺设油路项目</t>
  </si>
  <si>
    <t>2022.9.1</t>
  </si>
  <si>
    <t>上王营庄村村民委员会</t>
  </si>
  <si>
    <t>铺设上王营庄村大桥东路面长1公里，宽6米，大桥西路面长0.5公里，宽6米，小计9000㎡，每平米需投资104元（厚8公分），共需投资93.6万元。</t>
  </si>
  <si>
    <t>离石区吴城镇下罗堡村村内道路硬化工程项目</t>
  </si>
  <si>
    <t>下罗堡村</t>
  </si>
  <si>
    <t>人民政府</t>
  </si>
  <si>
    <t>下萝卜村村内道路地面碾压整形，上面铺砂砾垫层180厚c30混凝土面层，混凝土路面辅筑完成后，用塑料膜养护，共硬化面积为12001㎡，共需资金212.52万元</t>
  </si>
  <si>
    <t>离石区吴城镇上四皓村主干道硬化项目</t>
  </si>
  <si>
    <t>上四皓村</t>
  </si>
  <si>
    <t>上四皓村委</t>
  </si>
  <si>
    <t>村内主干道硬化3500㎡，申请财政资金35万，自筹资金10万，项目总投资45万元。</t>
  </si>
  <si>
    <t>离石区吴城镇农业实施田间道路硬化及水道工程项目</t>
  </si>
  <si>
    <t>兔坪村、北遮沟自然村</t>
  </si>
  <si>
    <t>兔坪村股份经济合作社</t>
  </si>
  <si>
    <t>一、建设规模及内容：硬化兔坪村田间道路4.4公里，百褶沟自然村田间道路7.110公里及路边水道，二、资金投入：项目总投资3871289.25元，市政建设工程费用113068.93元。详见工程预算书。</t>
  </si>
  <si>
    <t>离石区枣林乡袁家坡底村道路硬化项目</t>
  </si>
  <si>
    <t>袁家坡底村</t>
  </si>
  <si>
    <t>2022.7.1</t>
  </si>
  <si>
    <t>村内道路水泥硬化共5.8公里，厚0.20米，宽6米，水道宽0.5米，项目总投资115万元。</t>
  </si>
  <si>
    <t>离石区枣林乡场焉村内道路维修项目</t>
  </si>
  <si>
    <t>场焉村内道路维修工程，路面总长8公里、宽2.5米，项目总投资120万元。</t>
  </si>
  <si>
    <t>离石区枣林乡贺家畔村道路维修加固项目</t>
  </si>
  <si>
    <t>维修加固</t>
  </si>
  <si>
    <t>贺家畔村</t>
  </si>
  <si>
    <t>道路总长约2.5公里，宽4米项目总投资40万元。</t>
  </si>
  <si>
    <t>离石区枣林乡任家山村田间道路畅通工程项目</t>
  </si>
  <si>
    <t>新建及维修</t>
  </si>
  <si>
    <t>任家山村</t>
  </si>
  <si>
    <t>新建及维修田间道路4.2公里，厚0.16米，宽3.5米，水道宽0.5米，项目总投资140万元。</t>
  </si>
  <si>
    <t>离石区枣林乡柳树局村道路维修工程项目</t>
  </si>
  <si>
    <t>柳树局村内道路维修工程，路面总长0.6公里、宽3米，项目总投资28万元</t>
  </si>
  <si>
    <t>离石区田家会街道办寺头村村通公路项目</t>
  </si>
  <si>
    <t>寺头-殷家山</t>
  </si>
  <si>
    <t>寺头村村委</t>
  </si>
  <si>
    <t>该项目全长3公里，全线新建，混凝土路面，路面宽6米，附带防护工程和排水设施。</t>
  </si>
  <si>
    <t>离石区田家会街道办木问村新村街巷硬化工程项目</t>
  </si>
  <si>
    <t>木问村新村</t>
  </si>
  <si>
    <t>木问村村委</t>
  </si>
  <si>
    <t>该项目全长4.037公里,采用水泥混凝土硬化共21833.5m,其中街道长550m,路面宽8米，混凝土厚20cm,巷道长3486.7m,路面宽5米，混凝土路面厚18cm,排水沟长1006m,路基挖土方6550.05m3,填土方7050.05m3，总预算金额357.4611万元。自筹资金70.4611万元，申请财政资金287万元。</t>
  </si>
  <si>
    <t>离石区西属巴街道办许家山村新建硬化上山田间路项目</t>
  </si>
  <si>
    <t xml:space="preserve"> 许家山村</t>
  </si>
  <si>
    <t>许家山村</t>
  </si>
  <si>
    <t>新建硬化西属巴街道许家山村田间公路3公里，宽4.5米，并修建排水渠，路两侧绿化.</t>
  </si>
  <si>
    <t>离石区西属巴街道办缩缩岭村至宋家湾村改造工程项目</t>
  </si>
  <si>
    <t>改造</t>
  </si>
  <si>
    <t>缩缩岭村</t>
  </si>
  <si>
    <t>改造加宽硬化西属巴街道缩缩岭村至宋家湾村5公里，宽4.5米，并修建排水渠，路两侧绿化。</t>
  </si>
  <si>
    <t>离石区西属巴街道办茂塔沟村新建硬化上山田间路项目</t>
  </si>
  <si>
    <t>茂塔沟村</t>
  </si>
  <si>
    <t>新建硬化西属巴街道茂塔沟村牛坡咀至孙家梁田间公路6公里，宽4.5米，并修建排水渠，路两侧绿化。</t>
  </si>
  <si>
    <t>离石区西属巴街道办畔沟村新建（改造）硬化上山田间路项目</t>
  </si>
  <si>
    <t>新建、改造</t>
  </si>
  <si>
    <t>畔沟村</t>
  </si>
  <si>
    <t>新建硬化西属巴街道畔沟沟村田间公路4公里、改造2公里，宽4.5米，并修建排水渠，路两侧绿化。</t>
  </si>
  <si>
    <t>离石区西属巴街道办盛底沟村新建（改造）硬化上山田间路项目</t>
  </si>
  <si>
    <t>盛底沟村</t>
  </si>
  <si>
    <t>新建硬化西属巴街道盛底沟村田间公路7公里，宽4.5米，并修建排水渠，路两侧绿化。</t>
  </si>
  <si>
    <t>离石区大东川农村生活污水综合治理项目</t>
  </si>
  <si>
    <t>吴城镇、田家会街道</t>
  </si>
  <si>
    <t>离石区农业农村局</t>
  </si>
  <si>
    <t>主要建设内容包括铺设污水主管道19240米及附属构建物，路面恢复等</t>
  </si>
  <si>
    <t>改善大东川沿线8个村的村容村貌</t>
  </si>
  <si>
    <t>离石区吴城镇兔坪村耕地质量提升项目</t>
  </si>
  <si>
    <t>兔坪村委</t>
  </si>
  <si>
    <t>耕地质量提升：平整土地、加厚土层，土壤改良等，约300亩，每亩约1500元。</t>
  </si>
  <si>
    <t>耕地质量提升：平整土地、加厚土层，土壤改良等，约300亩。</t>
  </si>
  <si>
    <t>劳务收入</t>
  </si>
  <si>
    <t>区乡村产业发展中心</t>
  </si>
  <si>
    <t>离石区吴城镇上王营庄村田间道路硬化项目</t>
  </si>
  <si>
    <t>田间道路硬化约5公里</t>
  </si>
  <si>
    <t>农户</t>
  </si>
  <si>
    <t>离石区吴城镇上王营庄村耕地质量提升项目</t>
  </si>
  <si>
    <t>耕地质量提升：平整土地、加厚土层，土壤改良等，约800亩，每亩约1500元。</t>
  </si>
  <si>
    <t>耕地质量提升：平整土地、加厚土层，土壤改良等，约800亩。</t>
  </si>
  <si>
    <t>离石区吴城镇下王营庄村耕地质量提升项目</t>
  </si>
  <si>
    <t>下王营庄村</t>
  </si>
  <si>
    <t>耕地质量提升：平整土地、加厚土层，土壤改良等，约1000亩，每亩约1500元。</t>
  </si>
  <si>
    <t>耕地质量提升：平整土地、加厚土层，土壤改良等，约1000亩。</t>
  </si>
  <si>
    <t>离石区信义镇王村红白理事会修缮</t>
  </si>
  <si>
    <t>修缮</t>
  </si>
  <si>
    <t>信义镇王村</t>
  </si>
  <si>
    <t>王村村民委员会</t>
  </si>
  <si>
    <t>1、维修村红白理事厅1处并配备服务器具、新建厨房100余平方米；2、维修路灯120盏。</t>
  </si>
  <si>
    <t>改善公益服务设施</t>
  </si>
  <si>
    <t>三</t>
  </si>
  <si>
    <t xml:space="preserve"> 教育帮扶项目</t>
  </si>
  <si>
    <t>离石区雨露计划项目（2021年-）</t>
  </si>
  <si>
    <t>2022.8.30</t>
  </si>
  <si>
    <t>各乡镇（街道）</t>
  </si>
  <si>
    <t>预计对建档立卡已脱贫家庭（含监测帮扶）子女2021-2022职中技、高职高技教育的380名学生，在校期间每年资助3000元。</t>
  </si>
  <si>
    <t>对建档立卡已脱贫家庭（含监测帮扶）子女2020-2021学年接受中职中技、高职高技教育的学生，实行应助尽助全覆盖。</t>
  </si>
  <si>
    <t>教育帮扶</t>
  </si>
  <si>
    <t>区教科局</t>
  </si>
  <si>
    <t>离石区乡村振兴致富带头人项目</t>
  </si>
  <si>
    <t>省级乡村振兴致富带头人培训计划70人，每人3500元</t>
  </si>
  <si>
    <t>通过培训农村致富带头人来带动其他脱贫户发展产业 。</t>
  </si>
  <si>
    <t>产业培训帮扶</t>
  </si>
  <si>
    <t>离石区培训项目</t>
  </si>
  <si>
    <t>区委组织部</t>
  </si>
  <si>
    <t xml:space="preserve">区级脱贫劳动力培训280人（含光伏培训）；
</t>
  </si>
  <si>
    <t>通过培训脱贫劳动力带动其他脱贫户发展产业 。</t>
  </si>
  <si>
    <t>四</t>
  </si>
  <si>
    <t>金融帮扶项目</t>
  </si>
  <si>
    <t>离石区扶贫小额信贷贴息项目</t>
  </si>
  <si>
    <t>2022.1.1</t>
  </si>
  <si>
    <t>2022.12.30</t>
  </si>
  <si>
    <t>对2021年-2022年的金融扶贫小额贷款进行贴息。</t>
  </si>
  <si>
    <t>对脱贫户的2021-2022年的金融扶贫小额贷款进行贴息。</t>
  </si>
  <si>
    <t>小额信贷贴息帮扶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</si>
</sst>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0"/>
    </font>
    <font>
      <sz val="9"/>
      <color theme="1"/>
      <name val="宋体"/>
      <charset val="0"/>
    </font>
    <font>
      <sz val="10"/>
      <color theme="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/>
    </xf>
    <xf numFmtId="57" fontId="3" fillId="2" borderId="1" xfId="0" applyNumberFormat="1" applyFont="1" applyFill="1" applyBorder="1" applyAlignment="1">
      <alignment vertical="center" wrapText="1"/>
    </xf>
    <xf numFmtId="176" fontId="11" fillId="2" borderId="6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B050"/>
      <color rgb="00FF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7"/>
  <sheetViews>
    <sheetView tabSelected="1" topLeftCell="A166" workbookViewId="0">
      <selection activeCell="G166" sqref="G166"/>
    </sheetView>
  </sheetViews>
  <sheetFormatPr defaultColWidth="9" defaultRowHeight="13.5"/>
  <cols>
    <col min="1" max="1" width="4.38333333333333" style="20" customWidth="1"/>
    <col min="2" max="2" width="17.3333333333333" style="21" customWidth="1"/>
    <col min="3" max="3" width="5.5" style="20" customWidth="1"/>
    <col min="4" max="4" width="8.28333333333333" style="20" customWidth="1"/>
    <col min="5" max="5" width="7.13333333333333" style="20" customWidth="1"/>
    <col min="6" max="6" width="7.66666666666667" style="20" customWidth="1"/>
    <col min="7" max="7" width="7.38333333333333" style="20" customWidth="1"/>
    <col min="8" max="8" width="32.25" style="1" customWidth="1"/>
    <col min="9" max="9" width="10.6666666666667" style="22" customWidth="1"/>
    <col min="10" max="10" width="11.1083333333333" style="22" customWidth="1"/>
    <col min="11" max="11" width="9.88333333333333" style="22" customWidth="1"/>
    <col min="12" max="12" width="8.5" style="20" customWidth="1"/>
    <col min="13" max="13" width="32.5" style="21" customWidth="1"/>
    <col min="14" max="14" width="21.6333333333333" style="21" customWidth="1"/>
    <col min="15" max="15" width="11.0166666666667" style="20" customWidth="1"/>
    <col min="16" max="16" width="6" style="1" customWidth="1"/>
    <col min="17" max="17" width="21.6333333333333" style="1" customWidth="1"/>
    <col min="18" max="16384" width="9" style="1"/>
  </cols>
  <sheetData>
    <row r="1" ht="29" customHeight="1" spans="1:2">
      <c r="A1" s="23" t="s">
        <v>0</v>
      </c>
      <c r="B1" s="23"/>
    </row>
    <row r="2" s="1" customFormat="1" ht="41" customHeight="1" spans="1:16">
      <c r="A2" s="24" t="s">
        <v>1</v>
      </c>
      <c r="B2" s="25"/>
      <c r="C2" s="24"/>
      <c r="D2" s="24"/>
      <c r="E2" s="24"/>
      <c r="F2" s="24"/>
      <c r="G2" s="24"/>
      <c r="H2" s="24"/>
      <c r="I2" s="33"/>
      <c r="J2" s="33"/>
      <c r="K2" s="33"/>
      <c r="L2" s="24"/>
      <c r="M2" s="25"/>
      <c r="N2" s="25"/>
      <c r="O2" s="24"/>
      <c r="P2" s="24"/>
    </row>
    <row r="3" s="1" customFormat="1" ht="20" customHeight="1" spans="1:16">
      <c r="A3" s="26"/>
      <c r="B3" s="27"/>
      <c r="C3" s="26"/>
      <c r="D3" s="26"/>
      <c r="E3" s="26"/>
      <c r="F3" s="26"/>
      <c r="G3" s="26"/>
      <c r="H3" s="26"/>
      <c r="I3" s="34"/>
      <c r="J3" s="34"/>
      <c r="K3" s="34"/>
      <c r="L3" s="26"/>
      <c r="M3" s="27"/>
      <c r="N3" s="35" t="s">
        <v>2</v>
      </c>
      <c r="O3" s="36"/>
      <c r="P3" s="36"/>
    </row>
    <row r="4" s="2" customFormat="1" ht="30" customHeight="1" spans="1:16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37" t="s">
        <v>11</v>
      </c>
      <c r="J4" s="37"/>
      <c r="K4" s="37"/>
      <c r="L4" s="38" t="s">
        <v>12</v>
      </c>
      <c r="M4" s="28" t="s">
        <v>13</v>
      </c>
      <c r="N4" s="28" t="s">
        <v>14</v>
      </c>
      <c r="O4" s="28" t="s">
        <v>15</v>
      </c>
      <c r="P4" s="28" t="s">
        <v>16</v>
      </c>
    </row>
    <row r="5" s="2" customFormat="1" ht="42" customHeight="1" spans="1:16">
      <c r="A5" s="28"/>
      <c r="B5" s="28"/>
      <c r="C5" s="28"/>
      <c r="D5" s="28"/>
      <c r="E5" s="28"/>
      <c r="F5" s="28"/>
      <c r="G5" s="28"/>
      <c r="H5" s="28"/>
      <c r="I5" s="37" t="s">
        <v>17</v>
      </c>
      <c r="J5" s="37" t="s">
        <v>18</v>
      </c>
      <c r="K5" s="37" t="s">
        <v>19</v>
      </c>
      <c r="L5" s="39"/>
      <c r="M5" s="28"/>
      <c r="N5" s="28"/>
      <c r="O5" s="28"/>
      <c r="P5" s="40"/>
    </row>
    <row r="6" s="2" customFormat="1" ht="30" customHeight="1" spans="1:16">
      <c r="A6" s="28"/>
      <c r="B6" s="28" t="s">
        <v>17</v>
      </c>
      <c r="C6" s="28"/>
      <c r="D6" s="28"/>
      <c r="E6" s="28"/>
      <c r="F6" s="28"/>
      <c r="G6" s="28"/>
      <c r="H6" s="28"/>
      <c r="I6" s="37">
        <f>I172+I232+I236+I7</f>
        <v>39290.426</v>
      </c>
      <c r="J6" s="37">
        <f>J172+J232+J236+J7</f>
        <v>30799.8329</v>
      </c>
      <c r="K6" s="37">
        <f>K172+K232+K236+K7</f>
        <v>8490.6431</v>
      </c>
      <c r="L6" s="41"/>
      <c r="M6" s="42"/>
      <c r="N6" s="42"/>
      <c r="O6" s="28"/>
      <c r="P6" s="40"/>
    </row>
    <row r="7" s="2" customFormat="1" ht="30" customHeight="1" spans="1:16">
      <c r="A7" s="28" t="s">
        <v>20</v>
      </c>
      <c r="B7" s="28" t="s">
        <v>21</v>
      </c>
      <c r="C7" s="28"/>
      <c r="D7" s="28"/>
      <c r="E7" s="28"/>
      <c r="F7" s="28"/>
      <c r="G7" s="28"/>
      <c r="H7" s="28"/>
      <c r="I7" s="37">
        <f>SUM(I8:I171)</f>
        <v>24767.736</v>
      </c>
      <c r="J7" s="37">
        <f>SUM(J8:J171)</f>
        <v>18892.604</v>
      </c>
      <c r="K7" s="37">
        <f>SUM(K8:K171)</f>
        <v>5875.182</v>
      </c>
      <c r="L7" s="41"/>
      <c r="M7" s="42"/>
      <c r="N7" s="42"/>
      <c r="O7" s="28"/>
      <c r="P7" s="40"/>
    </row>
    <row r="8" s="3" customFormat="1" ht="40" customHeight="1" spans="1:17">
      <c r="A8" s="29">
        <v>1</v>
      </c>
      <c r="B8" s="30" t="s">
        <v>22</v>
      </c>
      <c r="C8" s="31" t="s">
        <v>23</v>
      </c>
      <c r="D8" s="31" t="s">
        <v>24</v>
      </c>
      <c r="E8" s="32" t="s">
        <v>25</v>
      </c>
      <c r="F8" s="32" t="s">
        <v>26</v>
      </c>
      <c r="G8" s="29" t="s">
        <v>27</v>
      </c>
      <c r="H8" s="31" t="s">
        <v>28</v>
      </c>
      <c r="I8" s="43">
        <f>J8+K8</f>
        <v>37</v>
      </c>
      <c r="J8" s="43">
        <v>37</v>
      </c>
      <c r="K8" s="43"/>
      <c r="L8" s="29" t="s">
        <v>29</v>
      </c>
      <c r="M8" s="30" t="s">
        <v>30</v>
      </c>
      <c r="N8" s="30" t="s">
        <v>31</v>
      </c>
      <c r="O8" s="29" t="s">
        <v>32</v>
      </c>
      <c r="P8" s="29"/>
      <c r="Q8" s="47"/>
    </row>
    <row r="9" s="3" customFormat="1" ht="40" customHeight="1" spans="1:17">
      <c r="A9" s="29">
        <v>2</v>
      </c>
      <c r="B9" s="30" t="s">
        <v>33</v>
      </c>
      <c r="C9" s="31" t="s">
        <v>23</v>
      </c>
      <c r="D9" s="31" t="s">
        <v>24</v>
      </c>
      <c r="E9" s="32" t="s">
        <v>25</v>
      </c>
      <c r="F9" s="32" t="s">
        <v>26</v>
      </c>
      <c r="G9" s="29" t="s">
        <v>34</v>
      </c>
      <c r="H9" s="31" t="s">
        <v>28</v>
      </c>
      <c r="I9" s="43">
        <f t="shared" ref="I9:I40" si="0">J9+K9</f>
        <v>37</v>
      </c>
      <c r="J9" s="43">
        <v>37</v>
      </c>
      <c r="K9" s="43"/>
      <c r="L9" s="29" t="s">
        <v>29</v>
      </c>
      <c r="M9" s="30" t="s">
        <v>30</v>
      </c>
      <c r="N9" s="30" t="s">
        <v>31</v>
      </c>
      <c r="O9" s="29" t="s">
        <v>32</v>
      </c>
      <c r="P9" s="29"/>
      <c r="Q9" s="47"/>
    </row>
    <row r="10" s="3" customFormat="1" ht="40" customHeight="1" spans="1:17">
      <c r="A10" s="29">
        <v>3</v>
      </c>
      <c r="B10" s="30" t="s">
        <v>35</v>
      </c>
      <c r="C10" s="31" t="s">
        <v>23</v>
      </c>
      <c r="D10" s="31" t="s">
        <v>24</v>
      </c>
      <c r="E10" s="32" t="s">
        <v>25</v>
      </c>
      <c r="F10" s="32" t="s">
        <v>26</v>
      </c>
      <c r="G10" s="29" t="s">
        <v>36</v>
      </c>
      <c r="H10" s="31" t="s">
        <v>28</v>
      </c>
      <c r="I10" s="43">
        <f t="shared" si="0"/>
        <v>37</v>
      </c>
      <c r="J10" s="43">
        <v>37</v>
      </c>
      <c r="K10" s="43"/>
      <c r="L10" s="29" t="s">
        <v>29</v>
      </c>
      <c r="M10" s="30" t="s">
        <v>30</v>
      </c>
      <c r="N10" s="30" t="s">
        <v>31</v>
      </c>
      <c r="O10" s="29" t="s">
        <v>32</v>
      </c>
      <c r="P10" s="29"/>
      <c r="Q10" s="47"/>
    </row>
    <row r="11" s="3" customFormat="1" ht="40" customHeight="1" spans="1:17">
      <c r="A11" s="29">
        <v>4</v>
      </c>
      <c r="B11" s="30" t="s">
        <v>37</v>
      </c>
      <c r="C11" s="31" t="s">
        <v>23</v>
      </c>
      <c r="D11" s="31" t="s">
        <v>24</v>
      </c>
      <c r="E11" s="32" t="s">
        <v>25</v>
      </c>
      <c r="F11" s="32" t="s">
        <v>26</v>
      </c>
      <c r="G11" s="29" t="s">
        <v>38</v>
      </c>
      <c r="H11" s="31" t="s">
        <v>28</v>
      </c>
      <c r="I11" s="43">
        <f t="shared" si="0"/>
        <v>37</v>
      </c>
      <c r="J11" s="43">
        <v>37</v>
      </c>
      <c r="K11" s="43"/>
      <c r="L11" s="29" t="s">
        <v>29</v>
      </c>
      <c r="M11" s="30" t="s">
        <v>30</v>
      </c>
      <c r="N11" s="30" t="s">
        <v>31</v>
      </c>
      <c r="O11" s="29" t="s">
        <v>32</v>
      </c>
      <c r="P11" s="29"/>
      <c r="Q11" s="47"/>
    </row>
    <row r="12" s="3" customFormat="1" ht="40" customHeight="1" spans="1:17">
      <c r="A12" s="29">
        <v>5</v>
      </c>
      <c r="B12" s="30" t="s">
        <v>39</v>
      </c>
      <c r="C12" s="31" t="s">
        <v>23</v>
      </c>
      <c r="D12" s="31" t="s">
        <v>24</v>
      </c>
      <c r="E12" s="32" t="s">
        <v>25</v>
      </c>
      <c r="F12" s="32" t="s">
        <v>26</v>
      </c>
      <c r="G12" s="29" t="s">
        <v>40</v>
      </c>
      <c r="H12" s="31" t="s">
        <v>28</v>
      </c>
      <c r="I12" s="43">
        <f t="shared" si="0"/>
        <v>37</v>
      </c>
      <c r="J12" s="43">
        <v>37</v>
      </c>
      <c r="K12" s="43"/>
      <c r="L12" s="29" t="s">
        <v>29</v>
      </c>
      <c r="M12" s="30" t="s">
        <v>30</v>
      </c>
      <c r="N12" s="30" t="s">
        <v>31</v>
      </c>
      <c r="O12" s="29" t="s">
        <v>32</v>
      </c>
      <c r="P12" s="29"/>
      <c r="Q12" s="47"/>
    </row>
    <row r="13" s="3" customFormat="1" ht="40" customHeight="1" spans="1:17">
      <c r="A13" s="29">
        <v>6</v>
      </c>
      <c r="B13" s="30" t="s">
        <v>41</v>
      </c>
      <c r="C13" s="31" t="s">
        <v>23</v>
      </c>
      <c r="D13" s="31" t="s">
        <v>24</v>
      </c>
      <c r="E13" s="32" t="s">
        <v>25</v>
      </c>
      <c r="F13" s="32" t="s">
        <v>26</v>
      </c>
      <c r="G13" s="29" t="s">
        <v>42</v>
      </c>
      <c r="H13" s="31" t="s">
        <v>28</v>
      </c>
      <c r="I13" s="43">
        <f t="shared" si="0"/>
        <v>37</v>
      </c>
      <c r="J13" s="43">
        <v>37</v>
      </c>
      <c r="K13" s="43"/>
      <c r="L13" s="29" t="s">
        <v>29</v>
      </c>
      <c r="M13" s="30" t="s">
        <v>30</v>
      </c>
      <c r="N13" s="30" t="s">
        <v>31</v>
      </c>
      <c r="O13" s="29" t="s">
        <v>32</v>
      </c>
      <c r="P13" s="29"/>
      <c r="Q13" s="47"/>
    </row>
    <row r="14" s="3" customFormat="1" ht="40" customHeight="1" spans="1:17">
      <c r="A14" s="29">
        <v>7</v>
      </c>
      <c r="B14" s="30" t="s">
        <v>43</v>
      </c>
      <c r="C14" s="31" t="s">
        <v>23</v>
      </c>
      <c r="D14" s="31" t="s">
        <v>24</v>
      </c>
      <c r="E14" s="32" t="s">
        <v>25</v>
      </c>
      <c r="F14" s="32" t="s">
        <v>26</v>
      </c>
      <c r="G14" s="29" t="s">
        <v>44</v>
      </c>
      <c r="H14" s="31" t="s">
        <v>28</v>
      </c>
      <c r="I14" s="43">
        <f t="shared" si="0"/>
        <v>37</v>
      </c>
      <c r="J14" s="43">
        <v>37</v>
      </c>
      <c r="K14" s="43"/>
      <c r="L14" s="29" t="s">
        <v>29</v>
      </c>
      <c r="M14" s="30" t="s">
        <v>30</v>
      </c>
      <c r="N14" s="30" t="s">
        <v>31</v>
      </c>
      <c r="O14" s="29" t="s">
        <v>32</v>
      </c>
      <c r="P14" s="29"/>
      <c r="Q14" s="47"/>
    </row>
    <row r="15" s="3" customFormat="1" ht="40" customHeight="1" spans="1:17">
      <c r="A15" s="29">
        <v>8</v>
      </c>
      <c r="B15" s="30" t="s">
        <v>45</v>
      </c>
      <c r="C15" s="31" t="s">
        <v>23</v>
      </c>
      <c r="D15" s="31" t="s">
        <v>24</v>
      </c>
      <c r="E15" s="32" t="s">
        <v>25</v>
      </c>
      <c r="F15" s="32" t="s">
        <v>26</v>
      </c>
      <c r="G15" s="29" t="s">
        <v>46</v>
      </c>
      <c r="H15" s="31" t="s">
        <v>28</v>
      </c>
      <c r="I15" s="43">
        <f t="shared" si="0"/>
        <v>37</v>
      </c>
      <c r="J15" s="43">
        <v>37</v>
      </c>
      <c r="K15" s="43"/>
      <c r="L15" s="29" t="s">
        <v>29</v>
      </c>
      <c r="M15" s="30" t="s">
        <v>30</v>
      </c>
      <c r="N15" s="30" t="s">
        <v>31</v>
      </c>
      <c r="O15" s="29" t="s">
        <v>32</v>
      </c>
      <c r="P15" s="29"/>
      <c r="Q15" s="47"/>
    </row>
    <row r="16" s="3" customFormat="1" ht="40" customHeight="1" spans="1:17">
      <c r="A16" s="29">
        <v>9</v>
      </c>
      <c r="B16" s="30" t="s">
        <v>47</v>
      </c>
      <c r="C16" s="31" t="s">
        <v>23</v>
      </c>
      <c r="D16" s="31" t="s">
        <v>24</v>
      </c>
      <c r="E16" s="32" t="s">
        <v>25</v>
      </c>
      <c r="F16" s="32" t="s">
        <v>26</v>
      </c>
      <c r="G16" s="29" t="s">
        <v>48</v>
      </c>
      <c r="H16" s="31" t="s">
        <v>28</v>
      </c>
      <c r="I16" s="43">
        <f t="shared" si="0"/>
        <v>37</v>
      </c>
      <c r="J16" s="43">
        <v>37</v>
      </c>
      <c r="K16" s="43"/>
      <c r="L16" s="29" t="s">
        <v>29</v>
      </c>
      <c r="M16" s="30" t="s">
        <v>30</v>
      </c>
      <c r="N16" s="30" t="s">
        <v>31</v>
      </c>
      <c r="O16" s="29" t="s">
        <v>32</v>
      </c>
      <c r="P16" s="29"/>
      <c r="Q16" s="47"/>
    </row>
    <row r="17" s="3" customFormat="1" ht="40" customHeight="1" spans="1:17">
      <c r="A17" s="29">
        <v>10</v>
      </c>
      <c r="B17" s="30" t="s">
        <v>49</v>
      </c>
      <c r="C17" s="31" t="s">
        <v>23</v>
      </c>
      <c r="D17" s="31" t="s">
        <v>24</v>
      </c>
      <c r="E17" s="32" t="s">
        <v>25</v>
      </c>
      <c r="F17" s="32" t="s">
        <v>26</v>
      </c>
      <c r="G17" s="29" t="s">
        <v>50</v>
      </c>
      <c r="H17" s="31" t="s">
        <v>28</v>
      </c>
      <c r="I17" s="43">
        <f t="shared" si="0"/>
        <v>37</v>
      </c>
      <c r="J17" s="43">
        <v>37</v>
      </c>
      <c r="K17" s="43"/>
      <c r="L17" s="29" t="s">
        <v>29</v>
      </c>
      <c r="M17" s="30" t="s">
        <v>30</v>
      </c>
      <c r="N17" s="30" t="s">
        <v>31</v>
      </c>
      <c r="O17" s="29" t="s">
        <v>32</v>
      </c>
      <c r="P17" s="29"/>
      <c r="Q17" s="47"/>
    </row>
    <row r="18" s="3" customFormat="1" ht="40" customHeight="1" spans="1:17">
      <c r="A18" s="29">
        <v>11</v>
      </c>
      <c r="B18" s="30" t="s">
        <v>51</v>
      </c>
      <c r="C18" s="31" t="s">
        <v>23</v>
      </c>
      <c r="D18" s="31" t="s">
        <v>24</v>
      </c>
      <c r="E18" s="32" t="s">
        <v>25</v>
      </c>
      <c r="F18" s="32" t="s">
        <v>26</v>
      </c>
      <c r="G18" s="29" t="s">
        <v>52</v>
      </c>
      <c r="H18" s="31" t="s">
        <v>28</v>
      </c>
      <c r="I18" s="43">
        <f t="shared" si="0"/>
        <v>37</v>
      </c>
      <c r="J18" s="43">
        <v>37</v>
      </c>
      <c r="K18" s="43"/>
      <c r="L18" s="29" t="s">
        <v>29</v>
      </c>
      <c r="M18" s="30" t="s">
        <v>30</v>
      </c>
      <c r="N18" s="30" t="s">
        <v>31</v>
      </c>
      <c r="O18" s="29" t="s">
        <v>32</v>
      </c>
      <c r="P18" s="29"/>
      <c r="Q18" s="47"/>
    </row>
    <row r="19" s="3" customFormat="1" ht="40" customHeight="1" spans="1:17">
      <c r="A19" s="29">
        <v>12</v>
      </c>
      <c r="B19" s="30" t="s">
        <v>53</v>
      </c>
      <c r="C19" s="31" t="s">
        <v>23</v>
      </c>
      <c r="D19" s="31" t="s">
        <v>24</v>
      </c>
      <c r="E19" s="32" t="s">
        <v>25</v>
      </c>
      <c r="F19" s="32" t="s">
        <v>26</v>
      </c>
      <c r="G19" s="29" t="s">
        <v>54</v>
      </c>
      <c r="H19" s="31" t="s">
        <v>28</v>
      </c>
      <c r="I19" s="43">
        <f t="shared" si="0"/>
        <v>37</v>
      </c>
      <c r="J19" s="43">
        <v>37</v>
      </c>
      <c r="K19" s="43"/>
      <c r="L19" s="29" t="s">
        <v>29</v>
      </c>
      <c r="M19" s="30" t="s">
        <v>30</v>
      </c>
      <c r="N19" s="30" t="s">
        <v>31</v>
      </c>
      <c r="O19" s="29" t="s">
        <v>32</v>
      </c>
      <c r="P19" s="29"/>
      <c r="Q19" s="47"/>
    </row>
    <row r="20" s="3" customFormat="1" ht="40" customHeight="1" spans="1:17">
      <c r="A20" s="29">
        <v>13</v>
      </c>
      <c r="B20" s="30" t="s">
        <v>55</v>
      </c>
      <c r="C20" s="31" t="s">
        <v>23</v>
      </c>
      <c r="D20" s="31" t="s">
        <v>24</v>
      </c>
      <c r="E20" s="32" t="s">
        <v>25</v>
      </c>
      <c r="F20" s="32" t="s">
        <v>26</v>
      </c>
      <c r="G20" s="29" t="s">
        <v>56</v>
      </c>
      <c r="H20" s="31" t="s">
        <v>28</v>
      </c>
      <c r="I20" s="43">
        <f t="shared" si="0"/>
        <v>37</v>
      </c>
      <c r="J20" s="43">
        <v>37</v>
      </c>
      <c r="K20" s="43"/>
      <c r="L20" s="29" t="s">
        <v>29</v>
      </c>
      <c r="M20" s="30" t="s">
        <v>30</v>
      </c>
      <c r="N20" s="30" t="s">
        <v>31</v>
      </c>
      <c r="O20" s="29" t="s">
        <v>32</v>
      </c>
      <c r="P20" s="29"/>
      <c r="Q20" s="47"/>
    </row>
    <row r="21" s="3" customFormat="1" ht="40" customHeight="1" spans="1:17">
      <c r="A21" s="29">
        <v>14</v>
      </c>
      <c r="B21" s="30" t="s">
        <v>57</v>
      </c>
      <c r="C21" s="31" t="s">
        <v>23</v>
      </c>
      <c r="D21" s="31" t="s">
        <v>24</v>
      </c>
      <c r="E21" s="32" t="s">
        <v>25</v>
      </c>
      <c r="F21" s="32" t="s">
        <v>26</v>
      </c>
      <c r="G21" s="29" t="s">
        <v>58</v>
      </c>
      <c r="H21" s="31" t="s">
        <v>28</v>
      </c>
      <c r="I21" s="43">
        <f t="shared" si="0"/>
        <v>37</v>
      </c>
      <c r="J21" s="43">
        <v>37</v>
      </c>
      <c r="K21" s="44"/>
      <c r="L21" s="29" t="s">
        <v>29</v>
      </c>
      <c r="M21" s="30" t="s">
        <v>30</v>
      </c>
      <c r="N21" s="30" t="s">
        <v>31</v>
      </c>
      <c r="O21" s="29" t="s">
        <v>32</v>
      </c>
      <c r="P21" s="45"/>
      <c r="Q21" s="47"/>
    </row>
    <row r="22" s="3" customFormat="1" ht="40" customHeight="1" spans="1:17">
      <c r="A22" s="29">
        <v>15</v>
      </c>
      <c r="B22" s="30" t="s">
        <v>59</v>
      </c>
      <c r="C22" s="31" t="s">
        <v>23</v>
      </c>
      <c r="D22" s="31" t="s">
        <v>24</v>
      </c>
      <c r="E22" s="32" t="s">
        <v>25</v>
      </c>
      <c r="F22" s="32" t="s">
        <v>26</v>
      </c>
      <c r="G22" s="29" t="s">
        <v>60</v>
      </c>
      <c r="H22" s="31" t="s">
        <v>28</v>
      </c>
      <c r="I22" s="43">
        <f t="shared" si="0"/>
        <v>37</v>
      </c>
      <c r="J22" s="43">
        <v>37</v>
      </c>
      <c r="K22" s="43"/>
      <c r="L22" s="29" t="s">
        <v>29</v>
      </c>
      <c r="M22" s="30" t="s">
        <v>30</v>
      </c>
      <c r="N22" s="30" t="s">
        <v>31</v>
      </c>
      <c r="O22" s="29" t="s">
        <v>32</v>
      </c>
      <c r="P22" s="46"/>
      <c r="Q22" s="47"/>
    </row>
    <row r="23" s="3" customFormat="1" ht="40" customHeight="1" spans="1:17">
      <c r="A23" s="29">
        <v>16</v>
      </c>
      <c r="B23" s="30" t="s">
        <v>61</v>
      </c>
      <c r="C23" s="31" t="s">
        <v>23</v>
      </c>
      <c r="D23" s="31" t="s">
        <v>24</v>
      </c>
      <c r="E23" s="32" t="s">
        <v>25</v>
      </c>
      <c r="F23" s="32" t="s">
        <v>26</v>
      </c>
      <c r="G23" s="29" t="s">
        <v>62</v>
      </c>
      <c r="H23" s="31" t="s">
        <v>28</v>
      </c>
      <c r="I23" s="43">
        <f t="shared" si="0"/>
        <v>37</v>
      </c>
      <c r="J23" s="43">
        <v>37</v>
      </c>
      <c r="K23" s="43"/>
      <c r="L23" s="29" t="s">
        <v>29</v>
      </c>
      <c r="M23" s="30" t="s">
        <v>30</v>
      </c>
      <c r="N23" s="30" t="s">
        <v>31</v>
      </c>
      <c r="O23" s="29" t="s">
        <v>32</v>
      </c>
      <c r="P23" s="46"/>
      <c r="Q23" s="47"/>
    </row>
    <row r="24" s="3" customFormat="1" ht="40" customHeight="1" spans="1:17">
      <c r="A24" s="29">
        <v>17</v>
      </c>
      <c r="B24" s="30" t="s">
        <v>63</v>
      </c>
      <c r="C24" s="31" t="s">
        <v>23</v>
      </c>
      <c r="D24" s="31" t="s">
        <v>24</v>
      </c>
      <c r="E24" s="32" t="s">
        <v>25</v>
      </c>
      <c r="F24" s="32" t="s">
        <v>26</v>
      </c>
      <c r="G24" s="29" t="s">
        <v>64</v>
      </c>
      <c r="H24" s="31" t="s">
        <v>28</v>
      </c>
      <c r="I24" s="43">
        <f t="shared" si="0"/>
        <v>37</v>
      </c>
      <c r="J24" s="43">
        <v>37</v>
      </c>
      <c r="K24" s="43"/>
      <c r="L24" s="29" t="s">
        <v>29</v>
      </c>
      <c r="M24" s="30" t="s">
        <v>30</v>
      </c>
      <c r="N24" s="30" t="s">
        <v>31</v>
      </c>
      <c r="O24" s="29" t="s">
        <v>32</v>
      </c>
      <c r="P24" s="46"/>
      <c r="Q24" s="47"/>
    </row>
    <row r="25" s="3" customFormat="1" ht="40" customHeight="1" spans="1:17">
      <c r="A25" s="29">
        <v>18</v>
      </c>
      <c r="B25" s="30" t="s">
        <v>65</v>
      </c>
      <c r="C25" s="31" t="s">
        <v>23</v>
      </c>
      <c r="D25" s="31" t="s">
        <v>24</v>
      </c>
      <c r="E25" s="32" t="s">
        <v>25</v>
      </c>
      <c r="F25" s="32" t="s">
        <v>26</v>
      </c>
      <c r="G25" s="29" t="s">
        <v>66</v>
      </c>
      <c r="H25" s="31" t="s">
        <v>28</v>
      </c>
      <c r="I25" s="43">
        <f t="shared" si="0"/>
        <v>37</v>
      </c>
      <c r="J25" s="43">
        <v>37</v>
      </c>
      <c r="K25" s="43"/>
      <c r="L25" s="29" t="s">
        <v>29</v>
      </c>
      <c r="M25" s="30" t="s">
        <v>30</v>
      </c>
      <c r="N25" s="30" t="s">
        <v>31</v>
      </c>
      <c r="O25" s="29" t="s">
        <v>32</v>
      </c>
      <c r="P25" s="46"/>
      <c r="Q25" s="47"/>
    </row>
    <row r="26" s="3" customFormat="1" ht="40" customHeight="1" spans="1:17">
      <c r="A26" s="29">
        <v>19</v>
      </c>
      <c r="B26" s="30" t="s">
        <v>67</v>
      </c>
      <c r="C26" s="31" t="s">
        <v>23</v>
      </c>
      <c r="D26" s="31" t="s">
        <v>24</v>
      </c>
      <c r="E26" s="32" t="s">
        <v>25</v>
      </c>
      <c r="F26" s="32" t="s">
        <v>26</v>
      </c>
      <c r="G26" s="29" t="s">
        <v>68</v>
      </c>
      <c r="H26" s="31" t="s">
        <v>28</v>
      </c>
      <c r="I26" s="43">
        <f t="shared" si="0"/>
        <v>37</v>
      </c>
      <c r="J26" s="43">
        <v>37</v>
      </c>
      <c r="K26" s="43"/>
      <c r="L26" s="29" t="s">
        <v>29</v>
      </c>
      <c r="M26" s="30" t="s">
        <v>30</v>
      </c>
      <c r="N26" s="30" t="s">
        <v>31</v>
      </c>
      <c r="O26" s="29" t="s">
        <v>32</v>
      </c>
      <c r="P26" s="46"/>
      <c r="Q26" s="47"/>
    </row>
    <row r="27" s="3" customFormat="1" ht="40" customHeight="1" spans="1:17">
      <c r="A27" s="29">
        <v>20</v>
      </c>
      <c r="B27" s="30" t="s">
        <v>69</v>
      </c>
      <c r="C27" s="31" t="s">
        <v>23</v>
      </c>
      <c r="D27" s="31" t="s">
        <v>24</v>
      </c>
      <c r="E27" s="32" t="s">
        <v>25</v>
      </c>
      <c r="F27" s="32" t="s">
        <v>26</v>
      </c>
      <c r="G27" s="29" t="s">
        <v>70</v>
      </c>
      <c r="H27" s="31" t="s">
        <v>28</v>
      </c>
      <c r="I27" s="43">
        <f t="shared" si="0"/>
        <v>37</v>
      </c>
      <c r="J27" s="43">
        <v>37</v>
      </c>
      <c r="K27" s="43"/>
      <c r="L27" s="29" t="s">
        <v>29</v>
      </c>
      <c r="M27" s="30" t="s">
        <v>30</v>
      </c>
      <c r="N27" s="30" t="s">
        <v>31</v>
      </c>
      <c r="O27" s="29" t="s">
        <v>32</v>
      </c>
      <c r="P27" s="46"/>
      <c r="Q27" s="47"/>
    </row>
    <row r="28" s="3" customFormat="1" ht="40" customHeight="1" spans="1:17">
      <c r="A28" s="29">
        <v>21</v>
      </c>
      <c r="B28" s="30" t="s">
        <v>71</v>
      </c>
      <c r="C28" s="31" t="s">
        <v>23</v>
      </c>
      <c r="D28" s="31" t="s">
        <v>24</v>
      </c>
      <c r="E28" s="32" t="s">
        <v>25</v>
      </c>
      <c r="F28" s="32" t="s">
        <v>26</v>
      </c>
      <c r="G28" s="29" t="s">
        <v>72</v>
      </c>
      <c r="H28" s="31" t="s">
        <v>28</v>
      </c>
      <c r="I28" s="43">
        <f t="shared" si="0"/>
        <v>37</v>
      </c>
      <c r="J28" s="43">
        <v>37</v>
      </c>
      <c r="K28" s="43"/>
      <c r="L28" s="29" t="s">
        <v>29</v>
      </c>
      <c r="M28" s="30" t="s">
        <v>30</v>
      </c>
      <c r="N28" s="30" t="s">
        <v>31</v>
      </c>
      <c r="O28" s="29" t="s">
        <v>32</v>
      </c>
      <c r="P28" s="46"/>
      <c r="Q28" s="47"/>
    </row>
    <row r="29" s="3" customFormat="1" ht="40" customHeight="1" spans="1:17">
      <c r="A29" s="29">
        <v>22</v>
      </c>
      <c r="B29" s="30" t="s">
        <v>73</v>
      </c>
      <c r="C29" s="31" t="s">
        <v>23</v>
      </c>
      <c r="D29" s="31" t="s">
        <v>24</v>
      </c>
      <c r="E29" s="32" t="s">
        <v>25</v>
      </c>
      <c r="F29" s="32" t="s">
        <v>26</v>
      </c>
      <c r="G29" s="29" t="s">
        <v>74</v>
      </c>
      <c r="H29" s="31" t="s">
        <v>28</v>
      </c>
      <c r="I29" s="43">
        <f t="shared" si="0"/>
        <v>37</v>
      </c>
      <c r="J29" s="43">
        <v>37</v>
      </c>
      <c r="K29" s="43"/>
      <c r="L29" s="29" t="s">
        <v>29</v>
      </c>
      <c r="M29" s="30" t="s">
        <v>30</v>
      </c>
      <c r="N29" s="30" t="s">
        <v>31</v>
      </c>
      <c r="O29" s="29" t="s">
        <v>32</v>
      </c>
      <c r="P29" s="46"/>
      <c r="Q29" s="47"/>
    </row>
    <row r="30" s="3" customFormat="1" ht="40" customHeight="1" spans="1:17">
      <c r="A30" s="29">
        <v>23</v>
      </c>
      <c r="B30" s="30" t="s">
        <v>75</v>
      </c>
      <c r="C30" s="31" t="s">
        <v>23</v>
      </c>
      <c r="D30" s="31" t="s">
        <v>24</v>
      </c>
      <c r="E30" s="32" t="s">
        <v>25</v>
      </c>
      <c r="F30" s="32" t="s">
        <v>26</v>
      </c>
      <c r="G30" s="29" t="s">
        <v>76</v>
      </c>
      <c r="H30" s="31" t="s">
        <v>28</v>
      </c>
      <c r="I30" s="43">
        <f t="shared" si="0"/>
        <v>37</v>
      </c>
      <c r="J30" s="43">
        <v>37</v>
      </c>
      <c r="K30" s="43"/>
      <c r="L30" s="29" t="s">
        <v>29</v>
      </c>
      <c r="M30" s="30" t="s">
        <v>30</v>
      </c>
      <c r="N30" s="30" t="s">
        <v>31</v>
      </c>
      <c r="O30" s="29" t="s">
        <v>32</v>
      </c>
      <c r="P30" s="46"/>
      <c r="Q30" s="47"/>
    </row>
    <row r="31" s="4" customFormat="1" ht="40" customHeight="1" spans="1:16">
      <c r="A31" s="29">
        <v>24</v>
      </c>
      <c r="B31" s="30" t="s">
        <v>77</v>
      </c>
      <c r="C31" s="31" t="s">
        <v>23</v>
      </c>
      <c r="D31" s="31" t="s">
        <v>24</v>
      </c>
      <c r="E31" s="32" t="s">
        <v>25</v>
      </c>
      <c r="F31" s="32" t="s">
        <v>26</v>
      </c>
      <c r="G31" s="29" t="s">
        <v>78</v>
      </c>
      <c r="H31" s="31" t="s">
        <v>28</v>
      </c>
      <c r="I31" s="43">
        <f t="shared" si="0"/>
        <v>37</v>
      </c>
      <c r="J31" s="43">
        <v>37</v>
      </c>
      <c r="K31" s="43"/>
      <c r="L31" s="29" t="s">
        <v>29</v>
      </c>
      <c r="M31" s="30" t="s">
        <v>30</v>
      </c>
      <c r="N31" s="30" t="s">
        <v>31</v>
      </c>
      <c r="O31" s="29" t="s">
        <v>79</v>
      </c>
      <c r="P31" s="31"/>
    </row>
    <row r="32" s="4" customFormat="1" ht="40" customHeight="1" spans="1:16">
      <c r="A32" s="29">
        <v>25</v>
      </c>
      <c r="B32" s="30" t="s">
        <v>80</v>
      </c>
      <c r="C32" s="31" t="s">
        <v>23</v>
      </c>
      <c r="D32" s="31" t="s">
        <v>24</v>
      </c>
      <c r="E32" s="32" t="s">
        <v>25</v>
      </c>
      <c r="F32" s="32" t="s">
        <v>26</v>
      </c>
      <c r="G32" s="29" t="s">
        <v>81</v>
      </c>
      <c r="H32" s="31" t="s">
        <v>28</v>
      </c>
      <c r="I32" s="43">
        <f t="shared" si="0"/>
        <v>37</v>
      </c>
      <c r="J32" s="43">
        <v>37</v>
      </c>
      <c r="K32" s="43"/>
      <c r="L32" s="29" t="s">
        <v>29</v>
      </c>
      <c r="M32" s="30" t="s">
        <v>30</v>
      </c>
      <c r="N32" s="30" t="s">
        <v>31</v>
      </c>
      <c r="O32" s="29" t="s">
        <v>79</v>
      </c>
      <c r="P32" s="31"/>
    </row>
    <row r="33" s="4" customFormat="1" ht="40" customHeight="1" spans="1:16">
      <c r="A33" s="29">
        <v>26</v>
      </c>
      <c r="B33" s="30" t="s">
        <v>82</v>
      </c>
      <c r="C33" s="31" t="s">
        <v>23</v>
      </c>
      <c r="D33" s="31" t="s">
        <v>24</v>
      </c>
      <c r="E33" s="32" t="s">
        <v>25</v>
      </c>
      <c r="F33" s="32" t="s">
        <v>26</v>
      </c>
      <c r="G33" s="29" t="s">
        <v>83</v>
      </c>
      <c r="H33" s="31" t="s">
        <v>28</v>
      </c>
      <c r="I33" s="43">
        <f t="shared" si="0"/>
        <v>37</v>
      </c>
      <c r="J33" s="43">
        <v>37</v>
      </c>
      <c r="K33" s="43"/>
      <c r="L33" s="29" t="s">
        <v>29</v>
      </c>
      <c r="M33" s="30" t="s">
        <v>30</v>
      </c>
      <c r="N33" s="30" t="s">
        <v>31</v>
      </c>
      <c r="O33" s="29" t="s">
        <v>79</v>
      </c>
      <c r="P33" s="31"/>
    </row>
    <row r="34" s="4" customFormat="1" ht="40" customHeight="1" spans="1:16">
      <c r="A34" s="29">
        <v>27</v>
      </c>
      <c r="B34" s="30" t="s">
        <v>84</v>
      </c>
      <c r="C34" s="31" t="s">
        <v>23</v>
      </c>
      <c r="D34" s="31" t="s">
        <v>24</v>
      </c>
      <c r="E34" s="32" t="s">
        <v>25</v>
      </c>
      <c r="F34" s="32" t="s">
        <v>26</v>
      </c>
      <c r="G34" s="29" t="s">
        <v>85</v>
      </c>
      <c r="H34" s="31" t="s">
        <v>28</v>
      </c>
      <c r="I34" s="43">
        <f t="shared" si="0"/>
        <v>37</v>
      </c>
      <c r="J34" s="43">
        <v>37</v>
      </c>
      <c r="K34" s="43"/>
      <c r="L34" s="29" t="s">
        <v>29</v>
      </c>
      <c r="M34" s="30" t="s">
        <v>30</v>
      </c>
      <c r="N34" s="30" t="s">
        <v>31</v>
      </c>
      <c r="O34" s="29" t="s">
        <v>79</v>
      </c>
      <c r="P34" s="31"/>
    </row>
    <row r="35" s="4" customFormat="1" ht="40" customHeight="1" spans="1:16">
      <c r="A35" s="29">
        <v>28</v>
      </c>
      <c r="B35" s="30" t="s">
        <v>86</v>
      </c>
      <c r="C35" s="31" t="s">
        <v>23</v>
      </c>
      <c r="D35" s="31" t="s">
        <v>24</v>
      </c>
      <c r="E35" s="32" t="s">
        <v>25</v>
      </c>
      <c r="F35" s="32" t="s">
        <v>26</v>
      </c>
      <c r="G35" s="29" t="s">
        <v>87</v>
      </c>
      <c r="H35" s="31" t="s">
        <v>28</v>
      </c>
      <c r="I35" s="43">
        <f t="shared" si="0"/>
        <v>37</v>
      </c>
      <c r="J35" s="43">
        <v>37</v>
      </c>
      <c r="K35" s="43"/>
      <c r="L35" s="29" t="s">
        <v>29</v>
      </c>
      <c r="M35" s="30" t="s">
        <v>30</v>
      </c>
      <c r="N35" s="30" t="s">
        <v>31</v>
      </c>
      <c r="O35" s="29" t="s">
        <v>79</v>
      </c>
      <c r="P35" s="31"/>
    </row>
    <row r="36" s="4" customFormat="1" ht="40" customHeight="1" spans="1:16">
      <c r="A36" s="29">
        <v>29</v>
      </c>
      <c r="B36" s="30" t="s">
        <v>88</v>
      </c>
      <c r="C36" s="31" t="s">
        <v>23</v>
      </c>
      <c r="D36" s="31" t="s">
        <v>24</v>
      </c>
      <c r="E36" s="32" t="s">
        <v>25</v>
      </c>
      <c r="F36" s="32" t="s">
        <v>26</v>
      </c>
      <c r="G36" s="29" t="s">
        <v>89</v>
      </c>
      <c r="H36" s="31" t="s">
        <v>28</v>
      </c>
      <c r="I36" s="43">
        <f t="shared" si="0"/>
        <v>37</v>
      </c>
      <c r="J36" s="43">
        <v>37</v>
      </c>
      <c r="K36" s="43"/>
      <c r="L36" s="29" t="s">
        <v>29</v>
      </c>
      <c r="M36" s="30" t="s">
        <v>30</v>
      </c>
      <c r="N36" s="30" t="s">
        <v>31</v>
      </c>
      <c r="O36" s="29" t="s">
        <v>79</v>
      </c>
      <c r="P36" s="31"/>
    </row>
    <row r="37" s="4" customFormat="1" ht="40" customHeight="1" spans="1:16">
      <c r="A37" s="29">
        <v>30</v>
      </c>
      <c r="B37" s="30" t="s">
        <v>90</v>
      </c>
      <c r="C37" s="31" t="s">
        <v>23</v>
      </c>
      <c r="D37" s="31" t="s">
        <v>24</v>
      </c>
      <c r="E37" s="32" t="s">
        <v>25</v>
      </c>
      <c r="F37" s="32" t="s">
        <v>26</v>
      </c>
      <c r="G37" s="29" t="s">
        <v>91</v>
      </c>
      <c r="H37" s="31" t="s">
        <v>28</v>
      </c>
      <c r="I37" s="43">
        <f t="shared" si="0"/>
        <v>37</v>
      </c>
      <c r="J37" s="43">
        <v>37</v>
      </c>
      <c r="K37" s="43"/>
      <c r="L37" s="29" t="s">
        <v>29</v>
      </c>
      <c r="M37" s="30" t="s">
        <v>30</v>
      </c>
      <c r="N37" s="30" t="s">
        <v>31</v>
      </c>
      <c r="O37" s="29" t="s">
        <v>79</v>
      </c>
      <c r="P37" s="31"/>
    </row>
    <row r="38" s="4" customFormat="1" ht="40" customHeight="1" spans="1:16">
      <c r="A38" s="29">
        <v>31</v>
      </c>
      <c r="B38" s="30" t="s">
        <v>92</v>
      </c>
      <c r="C38" s="31" t="s">
        <v>23</v>
      </c>
      <c r="D38" s="31" t="s">
        <v>24</v>
      </c>
      <c r="E38" s="32" t="s">
        <v>25</v>
      </c>
      <c r="F38" s="32" t="s">
        <v>26</v>
      </c>
      <c r="G38" s="29" t="s">
        <v>93</v>
      </c>
      <c r="H38" s="31" t="s">
        <v>28</v>
      </c>
      <c r="I38" s="43">
        <f t="shared" si="0"/>
        <v>37</v>
      </c>
      <c r="J38" s="43">
        <v>37</v>
      </c>
      <c r="K38" s="43"/>
      <c r="L38" s="29" t="s">
        <v>29</v>
      </c>
      <c r="M38" s="30" t="s">
        <v>30</v>
      </c>
      <c r="N38" s="30" t="s">
        <v>31</v>
      </c>
      <c r="O38" s="29" t="s">
        <v>79</v>
      </c>
      <c r="P38" s="31"/>
    </row>
    <row r="39" s="4" customFormat="1" ht="40" customHeight="1" spans="1:16">
      <c r="A39" s="29">
        <v>32</v>
      </c>
      <c r="B39" s="30" t="s">
        <v>94</v>
      </c>
      <c r="C39" s="31" t="s">
        <v>23</v>
      </c>
      <c r="D39" s="31" t="s">
        <v>24</v>
      </c>
      <c r="E39" s="32" t="s">
        <v>25</v>
      </c>
      <c r="F39" s="32" t="s">
        <v>26</v>
      </c>
      <c r="G39" s="29" t="s">
        <v>95</v>
      </c>
      <c r="H39" s="31" t="s">
        <v>28</v>
      </c>
      <c r="I39" s="43">
        <f t="shared" si="0"/>
        <v>37</v>
      </c>
      <c r="J39" s="43">
        <v>37</v>
      </c>
      <c r="K39" s="43"/>
      <c r="L39" s="29" t="s">
        <v>29</v>
      </c>
      <c r="M39" s="30" t="s">
        <v>30</v>
      </c>
      <c r="N39" s="30" t="s">
        <v>31</v>
      </c>
      <c r="O39" s="29" t="s">
        <v>96</v>
      </c>
      <c r="P39" s="31"/>
    </row>
    <row r="40" s="4" customFormat="1" ht="40" customHeight="1" spans="1:16">
      <c r="A40" s="29">
        <v>33</v>
      </c>
      <c r="B40" s="30" t="s">
        <v>97</v>
      </c>
      <c r="C40" s="31" t="s">
        <v>23</v>
      </c>
      <c r="D40" s="31" t="s">
        <v>24</v>
      </c>
      <c r="E40" s="32" t="s">
        <v>25</v>
      </c>
      <c r="F40" s="32" t="s">
        <v>26</v>
      </c>
      <c r="G40" s="29" t="s">
        <v>98</v>
      </c>
      <c r="H40" s="31" t="s">
        <v>28</v>
      </c>
      <c r="I40" s="43">
        <f t="shared" si="0"/>
        <v>37</v>
      </c>
      <c r="J40" s="43">
        <v>37</v>
      </c>
      <c r="K40" s="43"/>
      <c r="L40" s="29" t="s">
        <v>29</v>
      </c>
      <c r="M40" s="30" t="s">
        <v>30</v>
      </c>
      <c r="N40" s="30" t="s">
        <v>31</v>
      </c>
      <c r="O40" s="29" t="s">
        <v>96</v>
      </c>
      <c r="P40" s="31"/>
    </row>
    <row r="41" s="4" customFormat="1" ht="40" customHeight="1" spans="1:16">
      <c r="A41" s="29">
        <v>34</v>
      </c>
      <c r="B41" s="30" t="s">
        <v>99</v>
      </c>
      <c r="C41" s="31" t="s">
        <v>23</v>
      </c>
      <c r="D41" s="31" t="s">
        <v>24</v>
      </c>
      <c r="E41" s="32" t="s">
        <v>25</v>
      </c>
      <c r="F41" s="32" t="s">
        <v>26</v>
      </c>
      <c r="G41" s="29" t="s">
        <v>100</v>
      </c>
      <c r="H41" s="31" t="s">
        <v>28</v>
      </c>
      <c r="I41" s="43">
        <f t="shared" ref="I41:I77" si="1">J41+K41</f>
        <v>37</v>
      </c>
      <c r="J41" s="43">
        <v>37</v>
      </c>
      <c r="K41" s="43"/>
      <c r="L41" s="29" t="s">
        <v>29</v>
      </c>
      <c r="M41" s="30" t="s">
        <v>30</v>
      </c>
      <c r="N41" s="30" t="s">
        <v>31</v>
      </c>
      <c r="O41" s="29" t="s">
        <v>96</v>
      </c>
      <c r="P41" s="31"/>
    </row>
    <row r="42" s="4" customFormat="1" ht="40" customHeight="1" spans="1:16">
      <c r="A42" s="29">
        <v>35</v>
      </c>
      <c r="B42" s="30" t="s">
        <v>101</v>
      </c>
      <c r="C42" s="31" t="s">
        <v>23</v>
      </c>
      <c r="D42" s="31" t="s">
        <v>24</v>
      </c>
      <c r="E42" s="32" t="s">
        <v>25</v>
      </c>
      <c r="F42" s="32" t="s">
        <v>26</v>
      </c>
      <c r="G42" s="29" t="s">
        <v>102</v>
      </c>
      <c r="H42" s="31" t="s">
        <v>28</v>
      </c>
      <c r="I42" s="43">
        <f t="shared" si="1"/>
        <v>37</v>
      </c>
      <c r="J42" s="43">
        <v>37</v>
      </c>
      <c r="K42" s="43"/>
      <c r="L42" s="29" t="s">
        <v>29</v>
      </c>
      <c r="M42" s="30" t="s">
        <v>30</v>
      </c>
      <c r="N42" s="30" t="s">
        <v>31</v>
      </c>
      <c r="O42" s="29" t="s">
        <v>96</v>
      </c>
      <c r="P42" s="31"/>
    </row>
    <row r="43" s="4" customFormat="1" ht="40" customHeight="1" spans="1:16">
      <c r="A43" s="29">
        <v>36</v>
      </c>
      <c r="B43" s="30" t="s">
        <v>103</v>
      </c>
      <c r="C43" s="31" t="s">
        <v>23</v>
      </c>
      <c r="D43" s="31" t="s">
        <v>24</v>
      </c>
      <c r="E43" s="32" t="s">
        <v>25</v>
      </c>
      <c r="F43" s="32" t="s">
        <v>26</v>
      </c>
      <c r="G43" s="29" t="s">
        <v>104</v>
      </c>
      <c r="H43" s="31" t="s">
        <v>28</v>
      </c>
      <c r="I43" s="43">
        <f t="shared" si="1"/>
        <v>37</v>
      </c>
      <c r="J43" s="43">
        <v>37</v>
      </c>
      <c r="K43" s="43"/>
      <c r="L43" s="29" t="s">
        <v>29</v>
      </c>
      <c r="M43" s="30" t="s">
        <v>30</v>
      </c>
      <c r="N43" s="30" t="s">
        <v>31</v>
      </c>
      <c r="O43" s="29" t="s">
        <v>96</v>
      </c>
      <c r="P43" s="31"/>
    </row>
    <row r="44" s="4" customFormat="1" ht="40" customHeight="1" spans="1:16">
      <c r="A44" s="29">
        <v>37</v>
      </c>
      <c r="B44" s="30" t="s">
        <v>105</v>
      </c>
      <c r="C44" s="31" t="s">
        <v>23</v>
      </c>
      <c r="D44" s="31" t="s">
        <v>24</v>
      </c>
      <c r="E44" s="32" t="s">
        <v>25</v>
      </c>
      <c r="F44" s="32" t="s">
        <v>26</v>
      </c>
      <c r="G44" s="29" t="s">
        <v>106</v>
      </c>
      <c r="H44" s="31" t="s">
        <v>28</v>
      </c>
      <c r="I44" s="43">
        <f t="shared" si="1"/>
        <v>37</v>
      </c>
      <c r="J44" s="43">
        <v>37</v>
      </c>
      <c r="K44" s="43"/>
      <c r="L44" s="29" t="s">
        <v>29</v>
      </c>
      <c r="M44" s="30" t="s">
        <v>30</v>
      </c>
      <c r="N44" s="30" t="s">
        <v>31</v>
      </c>
      <c r="O44" s="29" t="s">
        <v>96</v>
      </c>
      <c r="P44" s="31"/>
    </row>
    <row r="45" s="4" customFormat="1" ht="40" customHeight="1" spans="1:16">
      <c r="A45" s="29">
        <v>38</v>
      </c>
      <c r="B45" s="30" t="s">
        <v>107</v>
      </c>
      <c r="C45" s="31" t="s">
        <v>23</v>
      </c>
      <c r="D45" s="31" t="s">
        <v>24</v>
      </c>
      <c r="E45" s="32" t="s">
        <v>25</v>
      </c>
      <c r="F45" s="32" t="s">
        <v>26</v>
      </c>
      <c r="G45" s="29" t="s">
        <v>108</v>
      </c>
      <c r="H45" s="31" t="s">
        <v>28</v>
      </c>
      <c r="I45" s="43">
        <f t="shared" si="1"/>
        <v>37</v>
      </c>
      <c r="J45" s="43">
        <v>37</v>
      </c>
      <c r="K45" s="43"/>
      <c r="L45" s="29" t="s">
        <v>29</v>
      </c>
      <c r="M45" s="30" t="s">
        <v>30</v>
      </c>
      <c r="N45" s="30" t="s">
        <v>31</v>
      </c>
      <c r="O45" s="29" t="s">
        <v>96</v>
      </c>
      <c r="P45" s="31"/>
    </row>
    <row r="46" s="4" customFormat="1" ht="40" customHeight="1" spans="1:16">
      <c r="A46" s="29">
        <v>39</v>
      </c>
      <c r="B46" s="30" t="s">
        <v>109</v>
      </c>
      <c r="C46" s="31" t="s">
        <v>23</v>
      </c>
      <c r="D46" s="31" t="s">
        <v>24</v>
      </c>
      <c r="E46" s="32" t="s">
        <v>25</v>
      </c>
      <c r="F46" s="32" t="s">
        <v>26</v>
      </c>
      <c r="G46" s="29" t="s">
        <v>110</v>
      </c>
      <c r="H46" s="31" t="s">
        <v>28</v>
      </c>
      <c r="I46" s="43">
        <f t="shared" si="1"/>
        <v>37</v>
      </c>
      <c r="J46" s="43">
        <v>37</v>
      </c>
      <c r="K46" s="43"/>
      <c r="L46" s="29" t="s">
        <v>29</v>
      </c>
      <c r="M46" s="30" t="s">
        <v>30</v>
      </c>
      <c r="N46" s="30" t="s">
        <v>31</v>
      </c>
      <c r="O46" s="29" t="s">
        <v>96</v>
      </c>
      <c r="P46" s="31"/>
    </row>
    <row r="47" s="4" customFormat="1" ht="40" customHeight="1" spans="1:16">
      <c r="A47" s="29">
        <v>40</v>
      </c>
      <c r="B47" s="30" t="s">
        <v>111</v>
      </c>
      <c r="C47" s="31" t="s">
        <v>23</v>
      </c>
      <c r="D47" s="31" t="s">
        <v>24</v>
      </c>
      <c r="E47" s="32" t="s">
        <v>25</v>
      </c>
      <c r="F47" s="32" t="s">
        <v>26</v>
      </c>
      <c r="G47" s="29" t="s">
        <v>112</v>
      </c>
      <c r="H47" s="31" t="s">
        <v>28</v>
      </c>
      <c r="I47" s="43">
        <f t="shared" si="1"/>
        <v>37</v>
      </c>
      <c r="J47" s="43">
        <v>37</v>
      </c>
      <c r="K47" s="43"/>
      <c r="L47" s="29" t="s">
        <v>29</v>
      </c>
      <c r="M47" s="30" t="s">
        <v>30</v>
      </c>
      <c r="N47" s="30" t="s">
        <v>31</v>
      </c>
      <c r="O47" s="29" t="s">
        <v>96</v>
      </c>
      <c r="P47" s="31"/>
    </row>
    <row r="48" s="4" customFormat="1" ht="40" customHeight="1" spans="1:16">
      <c r="A48" s="29">
        <v>41</v>
      </c>
      <c r="B48" s="30" t="s">
        <v>113</v>
      </c>
      <c r="C48" s="31" t="s">
        <v>23</v>
      </c>
      <c r="D48" s="31" t="s">
        <v>24</v>
      </c>
      <c r="E48" s="32" t="s">
        <v>25</v>
      </c>
      <c r="F48" s="32" t="s">
        <v>26</v>
      </c>
      <c r="G48" s="29" t="s">
        <v>114</v>
      </c>
      <c r="H48" s="31" t="s">
        <v>28</v>
      </c>
      <c r="I48" s="43">
        <f t="shared" si="1"/>
        <v>37</v>
      </c>
      <c r="J48" s="43">
        <v>37</v>
      </c>
      <c r="K48" s="43"/>
      <c r="L48" s="29" t="s">
        <v>29</v>
      </c>
      <c r="M48" s="30" t="s">
        <v>30</v>
      </c>
      <c r="N48" s="30" t="s">
        <v>31</v>
      </c>
      <c r="O48" s="29" t="s">
        <v>96</v>
      </c>
      <c r="P48" s="31"/>
    </row>
    <row r="49" s="4" customFormat="1" ht="40" customHeight="1" spans="1:16">
      <c r="A49" s="29">
        <v>42</v>
      </c>
      <c r="B49" s="30" t="s">
        <v>115</v>
      </c>
      <c r="C49" s="31" t="s">
        <v>23</v>
      </c>
      <c r="D49" s="31" t="s">
        <v>24</v>
      </c>
      <c r="E49" s="32" t="s">
        <v>25</v>
      </c>
      <c r="F49" s="32" t="s">
        <v>26</v>
      </c>
      <c r="G49" s="29" t="s">
        <v>116</v>
      </c>
      <c r="H49" s="31" t="s">
        <v>28</v>
      </c>
      <c r="I49" s="43">
        <f t="shared" si="1"/>
        <v>37</v>
      </c>
      <c r="J49" s="43">
        <v>37</v>
      </c>
      <c r="K49" s="43"/>
      <c r="L49" s="29" t="s">
        <v>29</v>
      </c>
      <c r="M49" s="30" t="s">
        <v>30</v>
      </c>
      <c r="N49" s="30" t="s">
        <v>31</v>
      </c>
      <c r="O49" s="29" t="s">
        <v>96</v>
      </c>
      <c r="P49" s="31"/>
    </row>
    <row r="50" s="4" customFormat="1" ht="40" customHeight="1" spans="1:16">
      <c r="A50" s="29">
        <v>43</v>
      </c>
      <c r="B50" s="30" t="s">
        <v>117</v>
      </c>
      <c r="C50" s="31" t="s">
        <v>23</v>
      </c>
      <c r="D50" s="31" t="s">
        <v>24</v>
      </c>
      <c r="E50" s="32" t="s">
        <v>25</v>
      </c>
      <c r="F50" s="32" t="s">
        <v>26</v>
      </c>
      <c r="G50" s="29" t="s">
        <v>118</v>
      </c>
      <c r="H50" s="31" t="s">
        <v>28</v>
      </c>
      <c r="I50" s="43">
        <f t="shared" si="1"/>
        <v>37</v>
      </c>
      <c r="J50" s="43">
        <v>37</v>
      </c>
      <c r="K50" s="43"/>
      <c r="L50" s="29" t="s">
        <v>29</v>
      </c>
      <c r="M50" s="30" t="s">
        <v>30</v>
      </c>
      <c r="N50" s="30" t="s">
        <v>31</v>
      </c>
      <c r="O50" s="29" t="s">
        <v>96</v>
      </c>
      <c r="P50" s="31"/>
    </row>
    <row r="51" s="4" customFormat="1" ht="40" customHeight="1" spans="1:16">
      <c r="A51" s="29">
        <v>44</v>
      </c>
      <c r="B51" s="30" t="s">
        <v>119</v>
      </c>
      <c r="C51" s="31" t="s">
        <v>23</v>
      </c>
      <c r="D51" s="31" t="s">
        <v>24</v>
      </c>
      <c r="E51" s="32" t="s">
        <v>25</v>
      </c>
      <c r="F51" s="32" t="s">
        <v>26</v>
      </c>
      <c r="G51" s="29" t="s">
        <v>120</v>
      </c>
      <c r="H51" s="31" t="s">
        <v>28</v>
      </c>
      <c r="I51" s="43">
        <f t="shared" si="1"/>
        <v>37</v>
      </c>
      <c r="J51" s="43">
        <v>37</v>
      </c>
      <c r="K51" s="43"/>
      <c r="L51" s="29" t="s">
        <v>29</v>
      </c>
      <c r="M51" s="30" t="s">
        <v>30</v>
      </c>
      <c r="N51" s="30" t="s">
        <v>31</v>
      </c>
      <c r="O51" s="29" t="s">
        <v>96</v>
      </c>
      <c r="P51" s="31"/>
    </row>
    <row r="52" s="4" customFormat="1" ht="39" customHeight="1" spans="1:16">
      <c r="A52" s="29">
        <v>45</v>
      </c>
      <c r="B52" s="30" t="s">
        <v>121</v>
      </c>
      <c r="C52" s="31" t="s">
        <v>23</v>
      </c>
      <c r="D52" s="31" t="s">
        <v>24</v>
      </c>
      <c r="E52" s="32" t="s">
        <v>25</v>
      </c>
      <c r="F52" s="32" t="s">
        <v>26</v>
      </c>
      <c r="G52" s="29" t="s">
        <v>122</v>
      </c>
      <c r="H52" s="31" t="s">
        <v>28</v>
      </c>
      <c r="I52" s="43">
        <f t="shared" si="1"/>
        <v>37</v>
      </c>
      <c r="J52" s="43">
        <v>37</v>
      </c>
      <c r="K52" s="43"/>
      <c r="L52" s="29" t="s">
        <v>29</v>
      </c>
      <c r="M52" s="30" t="s">
        <v>30</v>
      </c>
      <c r="N52" s="30" t="s">
        <v>31</v>
      </c>
      <c r="O52" s="29" t="s">
        <v>96</v>
      </c>
      <c r="P52" s="31"/>
    </row>
    <row r="53" s="4" customFormat="1" ht="42" customHeight="1" spans="1:16">
      <c r="A53" s="29">
        <v>46</v>
      </c>
      <c r="B53" s="30" t="s">
        <v>123</v>
      </c>
      <c r="C53" s="31" t="s">
        <v>23</v>
      </c>
      <c r="D53" s="31" t="s">
        <v>24</v>
      </c>
      <c r="E53" s="32" t="s">
        <v>25</v>
      </c>
      <c r="F53" s="32" t="s">
        <v>26</v>
      </c>
      <c r="G53" s="29" t="s">
        <v>124</v>
      </c>
      <c r="H53" s="31" t="s">
        <v>28</v>
      </c>
      <c r="I53" s="43">
        <f t="shared" si="1"/>
        <v>37</v>
      </c>
      <c r="J53" s="43">
        <v>37</v>
      </c>
      <c r="K53" s="43"/>
      <c r="L53" s="29" t="s">
        <v>29</v>
      </c>
      <c r="M53" s="30" t="s">
        <v>30</v>
      </c>
      <c r="N53" s="30" t="s">
        <v>31</v>
      </c>
      <c r="O53" s="29" t="s">
        <v>96</v>
      </c>
      <c r="P53" s="31"/>
    </row>
    <row r="54" s="4" customFormat="1" ht="40" customHeight="1" spans="1:16">
      <c r="A54" s="29">
        <v>47</v>
      </c>
      <c r="B54" s="30" t="s">
        <v>125</v>
      </c>
      <c r="C54" s="31" t="s">
        <v>23</v>
      </c>
      <c r="D54" s="31" t="s">
        <v>24</v>
      </c>
      <c r="E54" s="32" t="s">
        <v>25</v>
      </c>
      <c r="F54" s="32" t="s">
        <v>26</v>
      </c>
      <c r="G54" s="29" t="s">
        <v>126</v>
      </c>
      <c r="H54" s="31" t="s">
        <v>28</v>
      </c>
      <c r="I54" s="43">
        <f t="shared" si="1"/>
        <v>37</v>
      </c>
      <c r="J54" s="43">
        <v>37</v>
      </c>
      <c r="K54" s="43"/>
      <c r="L54" s="29" t="s">
        <v>29</v>
      </c>
      <c r="M54" s="30" t="s">
        <v>30</v>
      </c>
      <c r="N54" s="30" t="s">
        <v>31</v>
      </c>
      <c r="O54" s="29" t="s">
        <v>96</v>
      </c>
      <c r="P54" s="31"/>
    </row>
    <row r="55" s="4" customFormat="1" ht="40" customHeight="1" spans="1:16">
      <c r="A55" s="29">
        <v>48</v>
      </c>
      <c r="B55" s="30" t="s">
        <v>127</v>
      </c>
      <c r="C55" s="31" t="s">
        <v>23</v>
      </c>
      <c r="D55" s="31" t="s">
        <v>24</v>
      </c>
      <c r="E55" s="32" t="s">
        <v>25</v>
      </c>
      <c r="F55" s="32" t="s">
        <v>26</v>
      </c>
      <c r="G55" s="29" t="s">
        <v>128</v>
      </c>
      <c r="H55" s="31" t="s">
        <v>28</v>
      </c>
      <c r="I55" s="43">
        <f t="shared" si="1"/>
        <v>37</v>
      </c>
      <c r="J55" s="43">
        <v>37</v>
      </c>
      <c r="K55" s="43"/>
      <c r="L55" s="29" t="s">
        <v>29</v>
      </c>
      <c r="M55" s="30" t="s">
        <v>30</v>
      </c>
      <c r="N55" s="30" t="s">
        <v>31</v>
      </c>
      <c r="O55" s="29" t="s">
        <v>96</v>
      </c>
      <c r="P55" s="31"/>
    </row>
    <row r="56" s="4" customFormat="1" ht="40" customHeight="1" spans="1:16">
      <c r="A56" s="29">
        <v>49</v>
      </c>
      <c r="B56" s="30" t="s">
        <v>129</v>
      </c>
      <c r="C56" s="31" t="s">
        <v>23</v>
      </c>
      <c r="D56" s="31" t="s">
        <v>24</v>
      </c>
      <c r="E56" s="32" t="s">
        <v>25</v>
      </c>
      <c r="F56" s="32" t="s">
        <v>26</v>
      </c>
      <c r="G56" s="29" t="s">
        <v>130</v>
      </c>
      <c r="H56" s="31" t="s">
        <v>28</v>
      </c>
      <c r="I56" s="43">
        <f t="shared" si="1"/>
        <v>37</v>
      </c>
      <c r="J56" s="43">
        <v>37</v>
      </c>
      <c r="K56" s="43"/>
      <c r="L56" s="29" t="s">
        <v>29</v>
      </c>
      <c r="M56" s="30" t="s">
        <v>30</v>
      </c>
      <c r="N56" s="30" t="s">
        <v>31</v>
      </c>
      <c r="O56" s="29" t="s">
        <v>96</v>
      </c>
      <c r="P56" s="31"/>
    </row>
    <row r="57" s="4" customFormat="1" ht="40" customHeight="1" spans="1:16">
      <c r="A57" s="29">
        <v>50</v>
      </c>
      <c r="B57" s="30" t="s">
        <v>131</v>
      </c>
      <c r="C57" s="31" t="s">
        <v>23</v>
      </c>
      <c r="D57" s="31" t="s">
        <v>24</v>
      </c>
      <c r="E57" s="32" t="s">
        <v>25</v>
      </c>
      <c r="F57" s="32" t="s">
        <v>26</v>
      </c>
      <c r="G57" s="29" t="s">
        <v>132</v>
      </c>
      <c r="H57" s="31" t="s">
        <v>28</v>
      </c>
      <c r="I57" s="43">
        <f t="shared" si="1"/>
        <v>37</v>
      </c>
      <c r="J57" s="43">
        <v>37</v>
      </c>
      <c r="K57" s="43"/>
      <c r="L57" s="29" t="s">
        <v>29</v>
      </c>
      <c r="M57" s="30" t="s">
        <v>30</v>
      </c>
      <c r="N57" s="30" t="s">
        <v>31</v>
      </c>
      <c r="O57" s="29" t="s">
        <v>96</v>
      </c>
      <c r="P57" s="31"/>
    </row>
    <row r="58" s="4" customFormat="1" ht="40" customHeight="1" spans="1:16">
      <c r="A58" s="29">
        <v>51</v>
      </c>
      <c r="B58" s="30" t="s">
        <v>133</v>
      </c>
      <c r="C58" s="31" t="s">
        <v>23</v>
      </c>
      <c r="D58" s="31" t="s">
        <v>24</v>
      </c>
      <c r="E58" s="32" t="s">
        <v>25</v>
      </c>
      <c r="F58" s="32" t="s">
        <v>26</v>
      </c>
      <c r="G58" s="29" t="s">
        <v>134</v>
      </c>
      <c r="H58" s="31" t="s">
        <v>28</v>
      </c>
      <c r="I58" s="43">
        <f t="shared" si="1"/>
        <v>37</v>
      </c>
      <c r="J58" s="43">
        <v>37</v>
      </c>
      <c r="K58" s="43"/>
      <c r="L58" s="29" t="s">
        <v>29</v>
      </c>
      <c r="M58" s="30" t="s">
        <v>30</v>
      </c>
      <c r="N58" s="30" t="s">
        <v>31</v>
      </c>
      <c r="O58" s="29" t="s">
        <v>135</v>
      </c>
      <c r="P58" s="31"/>
    </row>
    <row r="59" s="4" customFormat="1" ht="40" customHeight="1" spans="1:16">
      <c r="A59" s="29">
        <v>52</v>
      </c>
      <c r="B59" s="30" t="s">
        <v>136</v>
      </c>
      <c r="C59" s="31" t="s">
        <v>23</v>
      </c>
      <c r="D59" s="31" t="s">
        <v>24</v>
      </c>
      <c r="E59" s="32" t="s">
        <v>25</v>
      </c>
      <c r="F59" s="32" t="s">
        <v>26</v>
      </c>
      <c r="G59" s="29" t="s">
        <v>137</v>
      </c>
      <c r="H59" s="31" t="s">
        <v>28</v>
      </c>
      <c r="I59" s="43">
        <f t="shared" si="1"/>
        <v>37</v>
      </c>
      <c r="J59" s="43">
        <v>37</v>
      </c>
      <c r="K59" s="43"/>
      <c r="L59" s="29" t="s">
        <v>29</v>
      </c>
      <c r="M59" s="30" t="s">
        <v>30</v>
      </c>
      <c r="N59" s="30" t="s">
        <v>31</v>
      </c>
      <c r="O59" s="29" t="s">
        <v>135</v>
      </c>
      <c r="P59" s="31"/>
    </row>
    <row r="60" s="4" customFormat="1" ht="40" customHeight="1" spans="1:16">
      <c r="A60" s="29">
        <v>53</v>
      </c>
      <c r="B60" s="30" t="s">
        <v>138</v>
      </c>
      <c r="C60" s="31" t="s">
        <v>23</v>
      </c>
      <c r="D60" s="31" t="s">
        <v>24</v>
      </c>
      <c r="E60" s="32" t="s">
        <v>25</v>
      </c>
      <c r="F60" s="32" t="s">
        <v>26</v>
      </c>
      <c r="G60" s="29" t="s">
        <v>139</v>
      </c>
      <c r="H60" s="31" t="s">
        <v>28</v>
      </c>
      <c r="I60" s="43">
        <f t="shared" si="1"/>
        <v>37</v>
      </c>
      <c r="J60" s="43">
        <v>37</v>
      </c>
      <c r="K60" s="43"/>
      <c r="L60" s="29" t="s">
        <v>29</v>
      </c>
      <c r="M60" s="30" t="s">
        <v>30</v>
      </c>
      <c r="N60" s="30" t="s">
        <v>31</v>
      </c>
      <c r="O60" s="29" t="s">
        <v>135</v>
      </c>
      <c r="P60" s="31"/>
    </row>
    <row r="61" s="4" customFormat="1" ht="40" customHeight="1" spans="1:16">
      <c r="A61" s="29">
        <v>54</v>
      </c>
      <c r="B61" s="30" t="s">
        <v>140</v>
      </c>
      <c r="C61" s="31" t="s">
        <v>23</v>
      </c>
      <c r="D61" s="31" t="s">
        <v>24</v>
      </c>
      <c r="E61" s="32" t="s">
        <v>25</v>
      </c>
      <c r="F61" s="32" t="s">
        <v>26</v>
      </c>
      <c r="G61" s="29" t="s">
        <v>141</v>
      </c>
      <c r="H61" s="31" t="s">
        <v>28</v>
      </c>
      <c r="I61" s="43">
        <f t="shared" si="1"/>
        <v>37</v>
      </c>
      <c r="J61" s="43">
        <v>37</v>
      </c>
      <c r="K61" s="43"/>
      <c r="L61" s="29" t="s">
        <v>29</v>
      </c>
      <c r="M61" s="30" t="s">
        <v>30</v>
      </c>
      <c r="N61" s="30" t="s">
        <v>31</v>
      </c>
      <c r="O61" s="29" t="s">
        <v>135</v>
      </c>
      <c r="P61" s="31"/>
    </row>
    <row r="62" s="4" customFormat="1" ht="40" customHeight="1" spans="1:16">
      <c r="A62" s="29">
        <v>55</v>
      </c>
      <c r="B62" s="30" t="s">
        <v>142</v>
      </c>
      <c r="C62" s="31" t="s">
        <v>23</v>
      </c>
      <c r="D62" s="31" t="s">
        <v>24</v>
      </c>
      <c r="E62" s="32" t="s">
        <v>25</v>
      </c>
      <c r="F62" s="32" t="s">
        <v>26</v>
      </c>
      <c r="G62" s="29" t="s">
        <v>143</v>
      </c>
      <c r="H62" s="31" t="s">
        <v>28</v>
      </c>
      <c r="I62" s="43">
        <f t="shared" si="1"/>
        <v>37</v>
      </c>
      <c r="J62" s="43">
        <v>37</v>
      </c>
      <c r="K62" s="43"/>
      <c r="L62" s="29" t="s">
        <v>29</v>
      </c>
      <c r="M62" s="30" t="s">
        <v>30</v>
      </c>
      <c r="N62" s="30" t="s">
        <v>31</v>
      </c>
      <c r="O62" s="29" t="s">
        <v>135</v>
      </c>
      <c r="P62" s="31"/>
    </row>
    <row r="63" s="4" customFormat="1" ht="40" customHeight="1" spans="1:16">
      <c r="A63" s="29">
        <v>56</v>
      </c>
      <c r="B63" s="30" t="s">
        <v>144</v>
      </c>
      <c r="C63" s="31" t="s">
        <v>23</v>
      </c>
      <c r="D63" s="31" t="s">
        <v>24</v>
      </c>
      <c r="E63" s="32" t="s">
        <v>25</v>
      </c>
      <c r="F63" s="32" t="s">
        <v>26</v>
      </c>
      <c r="G63" s="29" t="s">
        <v>145</v>
      </c>
      <c r="H63" s="31" t="s">
        <v>28</v>
      </c>
      <c r="I63" s="43">
        <f t="shared" si="1"/>
        <v>37</v>
      </c>
      <c r="J63" s="43">
        <v>37</v>
      </c>
      <c r="K63" s="43"/>
      <c r="L63" s="29" t="s">
        <v>29</v>
      </c>
      <c r="M63" s="30" t="s">
        <v>30</v>
      </c>
      <c r="N63" s="30" t="s">
        <v>31</v>
      </c>
      <c r="O63" s="29" t="s">
        <v>146</v>
      </c>
      <c r="P63" s="31"/>
    </row>
    <row r="64" s="4" customFormat="1" ht="40" customHeight="1" spans="1:16">
      <c r="A64" s="29">
        <v>57</v>
      </c>
      <c r="B64" s="30" t="s">
        <v>147</v>
      </c>
      <c r="C64" s="31" t="s">
        <v>23</v>
      </c>
      <c r="D64" s="31" t="s">
        <v>24</v>
      </c>
      <c r="E64" s="32" t="s">
        <v>25</v>
      </c>
      <c r="F64" s="32" t="s">
        <v>26</v>
      </c>
      <c r="G64" s="29" t="s">
        <v>148</v>
      </c>
      <c r="H64" s="31" t="s">
        <v>28</v>
      </c>
      <c r="I64" s="43">
        <f t="shared" si="1"/>
        <v>37</v>
      </c>
      <c r="J64" s="43">
        <v>37</v>
      </c>
      <c r="K64" s="43"/>
      <c r="L64" s="29" t="s">
        <v>29</v>
      </c>
      <c r="M64" s="30" t="s">
        <v>30</v>
      </c>
      <c r="N64" s="30" t="s">
        <v>31</v>
      </c>
      <c r="O64" s="29" t="s">
        <v>146</v>
      </c>
      <c r="P64" s="31"/>
    </row>
    <row r="65" s="4" customFormat="1" ht="46" customHeight="1" spans="1:16">
      <c r="A65" s="29">
        <v>58</v>
      </c>
      <c r="B65" s="30" t="s">
        <v>149</v>
      </c>
      <c r="C65" s="31" t="s">
        <v>23</v>
      </c>
      <c r="D65" s="31" t="s">
        <v>24</v>
      </c>
      <c r="E65" s="32" t="s">
        <v>25</v>
      </c>
      <c r="F65" s="32" t="s">
        <v>26</v>
      </c>
      <c r="G65" s="29" t="s">
        <v>150</v>
      </c>
      <c r="H65" s="31" t="s">
        <v>28</v>
      </c>
      <c r="I65" s="43">
        <f t="shared" si="1"/>
        <v>37</v>
      </c>
      <c r="J65" s="43">
        <v>37</v>
      </c>
      <c r="K65" s="43"/>
      <c r="L65" s="29" t="s">
        <v>29</v>
      </c>
      <c r="M65" s="30" t="s">
        <v>30</v>
      </c>
      <c r="N65" s="30" t="s">
        <v>31</v>
      </c>
      <c r="O65" s="29" t="s">
        <v>146</v>
      </c>
      <c r="P65" s="31"/>
    </row>
    <row r="66" s="4" customFormat="1" ht="46" customHeight="1" spans="1:16">
      <c r="A66" s="29">
        <v>59</v>
      </c>
      <c r="B66" s="30" t="s">
        <v>151</v>
      </c>
      <c r="C66" s="31" t="s">
        <v>23</v>
      </c>
      <c r="D66" s="31" t="s">
        <v>24</v>
      </c>
      <c r="E66" s="32" t="s">
        <v>25</v>
      </c>
      <c r="F66" s="32" t="s">
        <v>26</v>
      </c>
      <c r="G66" s="29" t="s">
        <v>152</v>
      </c>
      <c r="H66" s="31" t="s">
        <v>28</v>
      </c>
      <c r="I66" s="43">
        <f t="shared" si="1"/>
        <v>37</v>
      </c>
      <c r="J66" s="43">
        <v>37</v>
      </c>
      <c r="K66" s="43"/>
      <c r="L66" s="29" t="s">
        <v>29</v>
      </c>
      <c r="M66" s="30" t="s">
        <v>30</v>
      </c>
      <c r="N66" s="30" t="s">
        <v>31</v>
      </c>
      <c r="O66" s="29" t="s">
        <v>146</v>
      </c>
      <c r="P66" s="31"/>
    </row>
    <row r="67" s="4" customFormat="1" ht="46" customHeight="1" spans="1:16">
      <c r="A67" s="29">
        <v>60</v>
      </c>
      <c r="B67" s="30" t="s">
        <v>153</v>
      </c>
      <c r="C67" s="31" t="s">
        <v>23</v>
      </c>
      <c r="D67" s="31" t="s">
        <v>24</v>
      </c>
      <c r="E67" s="32" t="s">
        <v>25</v>
      </c>
      <c r="F67" s="32" t="s">
        <v>26</v>
      </c>
      <c r="G67" s="29" t="s">
        <v>154</v>
      </c>
      <c r="H67" s="31" t="s">
        <v>28</v>
      </c>
      <c r="I67" s="43">
        <f t="shared" si="1"/>
        <v>37</v>
      </c>
      <c r="J67" s="43">
        <v>37</v>
      </c>
      <c r="K67" s="43"/>
      <c r="L67" s="29" t="s">
        <v>29</v>
      </c>
      <c r="M67" s="30" t="s">
        <v>30</v>
      </c>
      <c r="N67" s="30" t="s">
        <v>31</v>
      </c>
      <c r="O67" s="29" t="s">
        <v>146</v>
      </c>
      <c r="P67" s="31"/>
    </row>
    <row r="68" s="4" customFormat="1" ht="46" customHeight="1" spans="1:16">
      <c r="A68" s="29">
        <v>61</v>
      </c>
      <c r="B68" s="30" t="s">
        <v>155</v>
      </c>
      <c r="C68" s="31" t="s">
        <v>23</v>
      </c>
      <c r="D68" s="31" t="s">
        <v>24</v>
      </c>
      <c r="E68" s="32" t="s">
        <v>25</v>
      </c>
      <c r="F68" s="32" t="s">
        <v>26</v>
      </c>
      <c r="G68" s="29" t="s">
        <v>156</v>
      </c>
      <c r="H68" s="31" t="s">
        <v>28</v>
      </c>
      <c r="I68" s="43">
        <f t="shared" si="1"/>
        <v>37</v>
      </c>
      <c r="J68" s="43">
        <v>37</v>
      </c>
      <c r="K68" s="43"/>
      <c r="L68" s="29" t="s">
        <v>29</v>
      </c>
      <c r="M68" s="30" t="s">
        <v>30</v>
      </c>
      <c r="N68" s="30" t="s">
        <v>31</v>
      </c>
      <c r="O68" s="29" t="s">
        <v>157</v>
      </c>
      <c r="P68" s="31"/>
    </row>
    <row r="69" s="4" customFormat="1" ht="46" customHeight="1" spans="1:16">
      <c r="A69" s="29">
        <v>62</v>
      </c>
      <c r="B69" s="30" t="s">
        <v>158</v>
      </c>
      <c r="C69" s="31" t="s">
        <v>23</v>
      </c>
      <c r="D69" s="31" t="s">
        <v>24</v>
      </c>
      <c r="E69" s="32" t="s">
        <v>25</v>
      </c>
      <c r="F69" s="32" t="s">
        <v>26</v>
      </c>
      <c r="G69" s="29" t="s">
        <v>159</v>
      </c>
      <c r="H69" s="31" t="s">
        <v>28</v>
      </c>
      <c r="I69" s="43">
        <f t="shared" si="1"/>
        <v>37</v>
      </c>
      <c r="J69" s="43">
        <v>37</v>
      </c>
      <c r="K69" s="43"/>
      <c r="L69" s="29" t="s">
        <v>29</v>
      </c>
      <c r="M69" s="30" t="s">
        <v>30</v>
      </c>
      <c r="N69" s="30" t="s">
        <v>31</v>
      </c>
      <c r="O69" s="29" t="s">
        <v>157</v>
      </c>
      <c r="P69" s="31"/>
    </row>
    <row r="70" s="4" customFormat="1" ht="46" customHeight="1" spans="1:16">
      <c r="A70" s="29">
        <v>63</v>
      </c>
      <c r="B70" s="30" t="s">
        <v>160</v>
      </c>
      <c r="C70" s="31" t="s">
        <v>23</v>
      </c>
      <c r="D70" s="31" t="s">
        <v>24</v>
      </c>
      <c r="E70" s="32" t="s">
        <v>25</v>
      </c>
      <c r="F70" s="32" t="s">
        <v>26</v>
      </c>
      <c r="G70" s="29" t="s">
        <v>161</v>
      </c>
      <c r="H70" s="31" t="s">
        <v>28</v>
      </c>
      <c r="I70" s="43">
        <f t="shared" si="1"/>
        <v>37</v>
      </c>
      <c r="J70" s="43">
        <v>37</v>
      </c>
      <c r="K70" s="43"/>
      <c r="L70" s="29" t="s">
        <v>29</v>
      </c>
      <c r="M70" s="30" t="s">
        <v>30</v>
      </c>
      <c r="N70" s="30" t="s">
        <v>31</v>
      </c>
      <c r="O70" s="29" t="s">
        <v>157</v>
      </c>
      <c r="P70" s="31"/>
    </row>
    <row r="71" s="4" customFormat="1" ht="46" customHeight="1" spans="1:16">
      <c r="A71" s="29">
        <v>64</v>
      </c>
      <c r="B71" s="30" t="s">
        <v>162</v>
      </c>
      <c r="C71" s="31" t="s">
        <v>23</v>
      </c>
      <c r="D71" s="31" t="s">
        <v>24</v>
      </c>
      <c r="E71" s="32" t="s">
        <v>25</v>
      </c>
      <c r="F71" s="32" t="s">
        <v>26</v>
      </c>
      <c r="G71" s="29" t="s">
        <v>163</v>
      </c>
      <c r="H71" s="31" t="s">
        <v>28</v>
      </c>
      <c r="I71" s="43">
        <f t="shared" si="1"/>
        <v>37</v>
      </c>
      <c r="J71" s="43">
        <v>37</v>
      </c>
      <c r="K71" s="43"/>
      <c r="L71" s="29" t="s">
        <v>29</v>
      </c>
      <c r="M71" s="30" t="s">
        <v>30</v>
      </c>
      <c r="N71" s="30" t="s">
        <v>31</v>
      </c>
      <c r="O71" s="29" t="s">
        <v>157</v>
      </c>
      <c r="P71" s="31"/>
    </row>
    <row r="72" s="5" customFormat="1" ht="46" customHeight="1" spans="1:17">
      <c r="A72" s="29">
        <v>65</v>
      </c>
      <c r="B72" s="30" t="s">
        <v>164</v>
      </c>
      <c r="C72" s="31" t="s">
        <v>23</v>
      </c>
      <c r="D72" s="31" t="s">
        <v>24</v>
      </c>
      <c r="E72" s="32" t="s">
        <v>25</v>
      </c>
      <c r="F72" s="32" t="s">
        <v>26</v>
      </c>
      <c r="G72" s="31" t="s">
        <v>165</v>
      </c>
      <c r="H72" s="31" t="s">
        <v>28</v>
      </c>
      <c r="I72" s="43">
        <f t="shared" si="1"/>
        <v>37</v>
      </c>
      <c r="J72" s="43">
        <v>37</v>
      </c>
      <c r="K72" s="43"/>
      <c r="L72" s="29" t="s">
        <v>29</v>
      </c>
      <c r="M72" s="30" t="s">
        <v>166</v>
      </c>
      <c r="N72" s="30" t="s">
        <v>167</v>
      </c>
      <c r="O72" s="29" t="s">
        <v>168</v>
      </c>
      <c r="P72" s="29"/>
      <c r="Q72" s="6"/>
    </row>
    <row r="73" s="4" customFormat="1" ht="46" customHeight="1" spans="1:16">
      <c r="A73" s="29">
        <v>66</v>
      </c>
      <c r="B73" s="30" t="s">
        <v>169</v>
      </c>
      <c r="C73" s="31" t="s">
        <v>23</v>
      </c>
      <c r="D73" s="31" t="s">
        <v>24</v>
      </c>
      <c r="E73" s="32" t="s">
        <v>25</v>
      </c>
      <c r="F73" s="32" t="s">
        <v>26</v>
      </c>
      <c r="G73" s="29" t="s">
        <v>170</v>
      </c>
      <c r="H73" s="31" t="s">
        <v>28</v>
      </c>
      <c r="I73" s="43">
        <f t="shared" si="1"/>
        <v>37</v>
      </c>
      <c r="J73" s="43">
        <v>37</v>
      </c>
      <c r="K73" s="43"/>
      <c r="L73" s="29" t="s">
        <v>29</v>
      </c>
      <c r="M73" s="30" t="s">
        <v>30</v>
      </c>
      <c r="N73" s="30" t="s">
        <v>31</v>
      </c>
      <c r="O73" s="29" t="s">
        <v>171</v>
      </c>
      <c r="P73" s="31"/>
    </row>
    <row r="74" s="4" customFormat="1" ht="46" customHeight="1" spans="1:16">
      <c r="A74" s="29">
        <v>67</v>
      </c>
      <c r="B74" s="30" t="s">
        <v>172</v>
      </c>
      <c r="C74" s="31" t="s">
        <v>23</v>
      </c>
      <c r="D74" s="31" t="s">
        <v>24</v>
      </c>
      <c r="E74" s="32" t="s">
        <v>25</v>
      </c>
      <c r="F74" s="32" t="s">
        <v>26</v>
      </c>
      <c r="G74" s="29" t="s">
        <v>173</v>
      </c>
      <c r="H74" s="31" t="s">
        <v>28</v>
      </c>
      <c r="I74" s="43">
        <f t="shared" si="1"/>
        <v>37</v>
      </c>
      <c r="J74" s="43">
        <v>37</v>
      </c>
      <c r="K74" s="43"/>
      <c r="L74" s="29" t="s">
        <v>29</v>
      </c>
      <c r="M74" s="30" t="s">
        <v>30</v>
      </c>
      <c r="N74" s="30" t="s">
        <v>31</v>
      </c>
      <c r="O74" s="29" t="s">
        <v>171</v>
      </c>
      <c r="P74" s="31"/>
    </row>
    <row r="75" s="4" customFormat="1" ht="46" customHeight="1" spans="1:16">
      <c r="A75" s="29">
        <v>68</v>
      </c>
      <c r="B75" s="30" t="s">
        <v>174</v>
      </c>
      <c r="C75" s="31" t="s">
        <v>23</v>
      </c>
      <c r="D75" s="31" t="s">
        <v>24</v>
      </c>
      <c r="E75" s="32" t="s">
        <v>25</v>
      </c>
      <c r="F75" s="32" t="s">
        <v>26</v>
      </c>
      <c r="G75" s="29" t="s">
        <v>175</v>
      </c>
      <c r="H75" s="31" t="s">
        <v>28</v>
      </c>
      <c r="I75" s="43">
        <f t="shared" si="1"/>
        <v>37</v>
      </c>
      <c r="J75" s="43">
        <v>37</v>
      </c>
      <c r="K75" s="43"/>
      <c r="L75" s="29" t="s">
        <v>29</v>
      </c>
      <c r="M75" s="30" t="s">
        <v>30</v>
      </c>
      <c r="N75" s="30" t="s">
        <v>31</v>
      </c>
      <c r="O75" s="29" t="s">
        <v>171</v>
      </c>
      <c r="P75" s="31"/>
    </row>
    <row r="76" s="6" customFormat="1" ht="78" customHeight="1" spans="1:16">
      <c r="A76" s="29">
        <v>69</v>
      </c>
      <c r="B76" s="30" t="s">
        <v>176</v>
      </c>
      <c r="C76" s="29" t="s">
        <v>23</v>
      </c>
      <c r="D76" s="29" t="s">
        <v>177</v>
      </c>
      <c r="E76" s="29" t="s">
        <v>178</v>
      </c>
      <c r="F76" s="29" t="s">
        <v>179</v>
      </c>
      <c r="G76" s="29" t="s">
        <v>180</v>
      </c>
      <c r="H76" s="48" t="s">
        <v>181</v>
      </c>
      <c r="I76" s="43">
        <f t="shared" si="1"/>
        <v>4469.1</v>
      </c>
      <c r="J76" s="43">
        <f>3619.1+500+350</f>
        <v>4469.1</v>
      </c>
      <c r="K76" s="43"/>
      <c r="L76" s="29" t="s">
        <v>29</v>
      </c>
      <c r="M76" s="30" t="s">
        <v>182</v>
      </c>
      <c r="N76" s="30" t="s">
        <v>183</v>
      </c>
      <c r="O76" s="29" t="s">
        <v>184</v>
      </c>
      <c r="P76" s="31"/>
    </row>
    <row r="77" s="6" customFormat="1" ht="73" customHeight="1" spans="1:16">
      <c r="A77" s="29">
        <v>70</v>
      </c>
      <c r="B77" s="30" t="s">
        <v>185</v>
      </c>
      <c r="C77" s="29" t="s">
        <v>23</v>
      </c>
      <c r="D77" s="29" t="s">
        <v>186</v>
      </c>
      <c r="E77" s="29" t="s">
        <v>178</v>
      </c>
      <c r="F77" s="29" t="s">
        <v>179</v>
      </c>
      <c r="G77" s="29" t="s">
        <v>187</v>
      </c>
      <c r="H77" s="48" t="s">
        <v>188</v>
      </c>
      <c r="I77" s="43">
        <f t="shared" si="1"/>
        <v>1000</v>
      </c>
      <c r="J77" s="43">
        <v>1000</v>
      </c>
      <c r="K77" s="43"/>
      <c r="L77" s="29" t="s">
        <v>29</v>
      </c>
      <c r="M77" s="58" t="s">
        <v>189</v>
      </c>
      <c r="N77" s="58" t="s">
        <v>183</v>
      </c>
      <c r="O77" s="29" t="s">
        <v>168</v>
      </c>
      <c r="P77" s="31"/>
    </row>
    <row r="78" s="3" customFormat="1" ht="57" customHeight="1" spans="1:17">
      <c r="A78" s="29">
        <v>71</v>
      </c>
      <c r="B78" s="30" t="s">
        <v>190</v>
      </c>
      <c r="C78" s="31" t="s">
        <v>191</v>
      </c>
      <c r="D78" s="31" t="s">
        <v>192</v>
      </c>
      <c r="E78" s="49" t="s">
        <v>25</v>
      </c>
      <c r="F78" s="29" t="s">
        <v>193</v>
      </c>
      <c r="G78" s="31" t="s">
        <v>192</v>
      </c>
      <c r="H78" s="31" t="s">
        <v>194</v>
      </c>
      <c r="I78" s="43">
        <v>170</v>
      </c>
      <c r="J78" s="43">
        <v>170</v>
      </c>
      <c r="K78" s="43"/>
      <c r="L78" s="29" t="s">
        <v>29</v>
      </c>
      <c r="M78" s="30" t="s">
        <v>195</v>
      </c>
      <c r="N78" s="30" t="s">
        <v>196</v>
      </c>
      <c r="O78" s="29" t="s">
        <v>79</v>
      </c>
      <c r="P78" s="29"/>
      <c r="Q78" s="47"/>
    </row>
    <row r="79" s="3" customFormat="1" ht="48" customHeight="1" spans="1:17">
      <c r="A79" s="29">
        <v>72</v>
      </c>
      <c r="B79" s="30" t="s">
        <v>197</v>
      </c>
      <c r="C79" s="29" t="s">
        <v>23</v>
      </c>
      <c r="D79" s="29" t="s">
        <v>198</v>
      </c>
      <c r="E79" s="29" t="s">
        <v>25</v>
      </c>
      <c r="F79" s="29" t="s">
        <v>193</v>
      </c>
      <c r="G79" s="29" t="s">
        <v>199</v>
      </c>
      <c r="H79" s="29" t="s">
        <v>200</v>
      </c>
      <c r="I79" s="43">
        <v>175</v>
      </c>
      <c r="J79" s="43">
        <v>175</v>
      </c>
      <c r="K79" s="43"/>
      <c r="L79" s="29" t="s">
        <v>29</v>
      </c>
      <c r="M79" s="30" t="s">
        <v>201</v>
      </c>
      <c r="N79" s="30" t="s">
        <v>202</v>
      </c>
      <c r="O79" s="29" t="s">
        <v>79</v>
      </c>
      <c r="P79" s="29"/>
      <c r="Q79" s="47"/>
    </row>
    <row r="80" s="7" customFormat="1" ht="53" customHeight="1" spans="1:17">
      <c r="A80" s="29">
        <v>73</v>
      </c>
      <c r="B80" s="30" t="s">
        <v>203</v>
      </c>
      <c r="C80" s="29" t="s">
        <v>23</v>
      </c>
      <c r="D80" s="29" t="s">
        <v>204</v>
      </c>
      <c r="E80" s="29">
        <v>2022.3</v>
      </c>
      <c r="F80" s="29">
        <v>2023.12</v>
      </c>
      <c r="G80" s="29" t="s">
        <v>205</v>
      </c>
      <c r="H80" s="50" t="s">
        <v>206</v>
      </c>
      <c r="I80" s="43">
        <f>J80+K80</f>
        <v>180</v>
      </c>
      <c r="J80" s="43">
        <v>180</v>
      </c>
      <c r="K80" s="43"/>
      <c r="L80" s="59" t="s">
        <v>207</v>
      </c>
      <c r="M80" s="58" t="s">
        <v>208</v>
      </c>
      <c r="N80" s="30" t="s">
        <v>209</v>
      </c>
      <c r="O80" s="29" t="s">
        <v>205</v>
      </c>
      <c r="P80" s="29"/>
      <c r="Q80" s="6"/>
    </row>
    <row r="81" s="7" customFormat="1" ht="51" customHeight="1" spans="1:17">
      <c r="A81" s="29">
        <v>74</v>
      </c>
      <c r="B81" s="30" t="s">
        <v>210</v>
      </c>
      <c r="C81" s="29" t="s">
        <v>23</v>
      </c>
      <c r="D81" s="29" t="s">
        <v>211</v>
      </c>
      <c r="E81" s="29" t="s">
        <v>212</v>
      </c>
      <c r="F81" s="29" t="s">
        <v>26</v>
      </c>
      <c r="G81" s="29" t="s">
        <v>213</v>
      </c>
      <c r="H81" s="50" t="s">
        <v>214</v>
      </c>
      <c r="I81" s="43">
        <f>J81+K81</f>
        <v>132</v>
      </c>
      <c r="J81" s="43">
        <v>132</v>
      </c>
      <c r="K81" s="43"/>
      <c r="L81" s="59" t="s">
        <v>215</v>
      </c>
      <c r="M81" s="30" t="s">
        <v>30</v>
      </c>
      <c r="N81" s="30" t="s">
        <v>216</v>
      </c>
      <c r="O81" s="29" t="s">
        <v>213</v>
      </c>
      <c r="P81" s="29"/>
      <c r="Q81" s="6"/>
    </row>
    <row r="82" s="3" customFormat="1" ht="67" customHeight="1" spans="1:17">
      <c r="A82" s="29">
        <v>75</v>
      </c>
      <c r="B82" s="30" t="s">
        <v>217</v>
      </c>
      <c r="C82" s="29" t="s">
        <v>23</v>
      </c>
      <c r="D82" s="29" t="s">
        <v>218</v>
      </c>
      <c r="E82" s="29" t="s">
        <v>219</v>
      </c>
      <c r="F82" s="29" t="s">
        <v>26</v>
      </c>
      <c r="G82" s="29" t="s">
        <v>220</v>
      </c>
      <c r="H82" s="30" t="s">
        <v>221</v>
      </c>
      <c r="I82" s="43">
        <v>196</v>
      </c>
      <c r="J82" s="43">
        <v>196</v>
      </c>
      <c r="K82" s="43"/>
      <c r="L82" s="29" t="s">
        <v>29</v>
      </c>
      <c r="M82" s="57" t="s">
        <v>222</v>
      </c>
      <c r="N82" s="30" t="s">
        <v>223</v>
      </c>
      <c r="O82" s="29" t="s">
        <v>224</v>
      </c>
      <c r="P82" s="60"/>
      <c r="Q82" s="47"/>
    </row>
    <row r="83" s="3" customFormat="1" ht="76" customHeight="1" spans="1:17">
      <c r="A83" s="29">
        <v>76</v>
      </c>
      <c r="B83" s="30" t="s">
        <v>225</v>
      </c>
      <c r="C83" s="29" t="s">
        <v>23</v>
      </c>
      <c r="D83" s="29" t="s">
        <v>226</v>
      </c>
      <c r="E83" s="29" t="s">
        <v>219</v>
      </c>
      <c r="F83" s="29" t="s">
        <v>26</v>
      </c>
      <c r="G83" s="29" t="s">
        <v>226</v>
      </c>
      <c r="H83" s="48" t="s">
        <v>227</v>
      </c>
      <c r="I83" s="43">
        <v>415</v>
      </c>
      <c r="J83" s="43">
        <v>393.75</v>
      </c>
      <c r="K83" s="43">
        <v>21.25</v>
      </c>
      <c r="L83" s="29" t="s">
        <v>29</v>
      </c>
      <c r="M83" s="57" t="s">
        <v>228</v>
      </c>
      <c r="N83" s="30" t="s">
        <v>229</v>
      </c>
      <c r="O83" s="29" t="s">
        <v>224</v>
      </c>
      <c r="P83" s="60"/>
      <c r="Q83" s="47"/>
    </row>
    <row r="84" s="3" customFormat="1" ht="62" customHeight="1" spans="1:17">
      <c r="A84" s="29">
        <v>77</v>
      </c>
      <c r="B84" s="30" t="s">
        <v>230</v>
      </c>
      <c r="C84" s="29" t="s">
        <v>231</v>
      </c>
      <c r="D84" s="29" t="s">
        <v>177</v>
      </c>
      <c r="E84" s="29" t="s">
        <v>219</v>
      </c>
      <c r="F84" s="29" t="s">
        <v>26</v>
      </c>
      <c r="G84" s="29" t="s">
        <v>177</v>
      </c>
      <c r="H84" s="51" t="s">
        <v>232</v>
      </c>
      <c r="I84" s="43">
        <v>460</v>
      </c>
      <c r="J84" s="43">
        <v>322.2</v>
      </c>
      <c r="K84" s="43">
        <v>137.8</v>
      </c>
      <c r="L84" s="29" t="s">
        <v>29</v>
      </c>
      <c r="M84" s="53" t="s">
        <v>233</v>
      </c>
      <c r="N84" s="53" t="s">
        <v>234</v>
      </c>
      <c r="O84" s="29" t="s">
        <v>224</v>
      </c>
      <c r="P84" s="60"/>
      <c r="Q84" s="47"/>
    </row>
    <row r="85" s="3" customFormat="1" ht="42" customHeight="1" spans="1:17">
      <c r="A85" s="29">
        <v>78</v>
      </c>
      <c r="B85" s="30" t="s">
        <v>235</v>
      </c>
      <c r="C85" s="29" t="s">
        <v>23</v>
      </c>
      <c r="D85" s="29" t="s">
        <v>236</v>
      </c>
      <c r="E85" s="29" t="s">
        <v>219</v>
      </c>
      <c r="F85" s="29" t="s">
        <v>26</v>
      </c>
      <c r="G85" s="29" t="s">
        <v>236</v>
      </c>
      <c r="H85" s="52" t="s">
        <v>237</v>
      </c>
      <c r="I85" s="43">
        <v>475</v>
      </c>
      <c r="J85" s="43">
        <v>334</v>
      </c>
      <c r="K85" s="43">
        <v>141</v>
      </c>
      <c r="L85" s="29" t="s">
        <v>29</v>
      </c>
      <c r="M85" s="30" t="s">
        <v>238</v>
      </c>
      <c r="N85" s="30" t="s">
        <v>239</v>
      </c>
      <c r="O85" s="29" t="s">
        <v>224</v>
      </c>
      <c r="P85" s="60"/>
      <c r="Q85" s="47"/>
    </row>
    <row r="86" s="3" customFormat="1" ht="66" customHeight="1" spans="1:17">
      <c r="A86" s="29">
        <v>79</v>
      </c>
      <c r="B86" s="53" t="s">
        <v>240</v>
      </c>
      <c r="C86" s="54" t="s">
        <v>23</v>
      </c>
      <c r="D86" s="54" t="s">
        <v>241</v>
      </c>
      <c r="E86" s="29" t="s">
        <v>219</v>
      </c>
      <c r="F86" s="29" t="s">
        <v>26</v>
      </c>
      <c r="G86" s="54" t="s">
        <v>241</v>
      </c>
      <c r="H86" s="55" t="s">
        <v>242</v>
      </c>
      <c r="I86" s="43">
        <v>260.7</v>
      </c>
      <c r="J86" s="61">
        <v>252</v>
      </c>
      <c r="K86" s="43">
        <v>8.7</v>
      </c>
      <c r="L86" s="29" t="s">
        <v>29</v>
      </c>
      <c r="M86" s="30" t="s">
        <v>238</v>
      </c>
      <c r="N86" s="30" t="s">
        <v>243</v>
      </c>
      <c r="O86" s="29" t="s">
        <v>224</v>
      </c>
      <c r="P86" s="60"/>
      <c r="Q86" s="47"/>
    </row>
    <row r="87" s="3" customFormat="1" ht="47" customHeight="1" spans="1:17">
      <c r="A87" s="29">
        <v>80</v>
      </c>
      <c r="B87" s="30" t="s">
        <v>244</v>
      </c>
      <c r="C87" s="29" t="s">
        <v>245</v>
      </c>
      <c r="D87" s="29" t="s">
        <v>246</v>
      </c>
      <c r="E87" s="29" t="s">
        <v>219</v>
      </c>
      <c r="F87" s="29" t="s">
        <v>26</v>
      </c>
      <c r="G87" s="29" t="s">
        <v>246</v>
      </c>
      <c r="H87" s="55" t="s">
        <v>247</v>
      </c>
      <c r="I87" s="43">
        <v>140</v>
      </c>
      <c r="J87" s="43">
        <v>119.34</v>
      </c>
      <c r="K87" s="43">
        <v>20.66</v>
      </c>
      <c r="L87" s="29" t="s">
        <v>29</v>
      </c>
      <c r="M87" s="30" t="s">
        <v>238</v>
      </c>
      <c r="N87" s="30" t="s">
        <v>239</v>
      </c>
      <c r="O87" s="29" t="s">
        <v>224</v>
      </c>
      <c r="P87" s="60"/>
      <c r="Q87" s="47"/>
    </row>
    <row r="88" s="3" customFormat="1" ht="84" customHeight="1" spans="1:17">
      <c r="A88" s="29">
        <v>81</v>
      </c>
      <c r="B88" s="30" t="s">
        <v>248</v>
      </c>
      <c r="C88" s="29" t="s">
        <v>23</v>
      </c>
      <c r="D88" s="29" t="s">
        <v>249</v>
      </c>
      <c r="E88" s="56" t="s">
        <v>250</v>
      </c>
      <c r="F88" s="56" t="s">
        <v>26</v>
      </c>
      <c r="G88" s="29" t="s">
        <v>251</v>
      </c>
      <c r="H88" s="57" t="s">
        <v>252</v>
      </c>
      <c r="I88" s="43">
        <v>628</v>
      </c>
      <c r="J88" s="43">
        <v>628</v>
      </c>
      <c r="K88" s="43"/>
      <c r="L88" s="29" t="s">
        <v>29</v>
      </c>
      <c r="M88" s="30" t="s">
        <v>253</v>
      </c>
      <c r="N88" s="30" t="s">
        <v>254</v>
      </c>
      <c r="O88" s="29" t="s">
        <v>224</v>
      </c>
      <c r="P88" s="60"/>
      <c r="Q88" s="47"/>
    </row>
    <row r="89" s="3" customFormat="1" ht="70" customHeight="1" spans="1:17">
      <c r="A89" s="29">
        <v>82</v>
      </c>
      <c r="B89" s="30" t="s">
        <v>255</v>
      </c>
      <c r="C89" s="29" t="s">
        <v>23</v>
      </c>
      <c r="D89" s="29" t="s">
        <v>256</v>
      </c>
      <c r="E89" s="56" t="s">
        <v>250</v>
      </c>
      <c r="F89" s="56" t="s">
        <v>26</v>
      </c>
      <c r="G89" s="29" t="s">
        <v>257</v>
      </c>
      <c r="H89" s="57" t="s">
        <v>258</v>
      </c>
      <c r="I89" s="43">
        <v>509.6</v>
      </c>
      <c r="J89" s="43">
        <v>509.6</v>
      </c>
      <c r="K89" s="43"/>
      <c r="L89" s="29" t="s">
        <v>29</v>
      </c>
      <c r="M89" s="30" t="s">
        <v>259</v>
      </c>
      <c r="N89" s="30" t="s">
        <v>254</v>
      </c>
      <c r="O89" s="29" t="s">
        <v>224</v>
      </c>
      <c r="P89" s="60"/>
      <c r="Q89" s="47"/>
    </row>
    <row r="90" s="7" customFormat="1" ht="62" customHeight="1" spans="1:17">
      <c r="A90" s="29">
        <v>83</v>
      </c>
      <c r="B90" s="30" t="s">
        <v>260</v>
      </c>
      <c r="C90" s="29" t="s">
        <v>23</v>
      </c>
      <c r="D90" s="29" t="s">
        <v>261</v>
      </c>
      <c r="E90" s="29">
        <v>2022.3</v>
      </c>
      <c r="F90" s="29">
        <v>2023.12</v>
      </c>
      <c r="G90" s="29" t="s">
        <v>262</v>
      </c>
      <c r="H90" s="31" t="s">
        <v>263</v>
      </c>
      <c r="I90" s="43">
        <f>J90+K90</f>
        <v>97.5</v>
      </c>
      <c r="J90" s="43">
        <f>650*1500/10000</f>
        <v>97.5</v>
      </c>
      <c r="K90" s="43"/>
      <c r="L90" s="59" t="s">
        <v>207</v>
      </c>
      <c r="M90" s="30" t="s">
        <v>264</v>
      </c>
      <c r="N90" s="30" t="s">
        <v>209</v>
      </c>
      <c r="O90" s="29" t="s">
        <v>205</v>
      </c>
      <c r="P90" s="29"/>
      <c r="Q90" s="6"/>
    </row>
    <row r="91" s="7" customFormat="1" ht="58" customHeight="1" spans="1:17">
      <c r="A91" s="29">
        <v>84</v>
      </c>
      <c r="B91" s="30" t="s">
        <v>265</v>
      </c>
      <c r="C91" s="29" t="s">
        <v>23</v>
      </c>
      <c r="D91" s="29" t="s">
        <v>266</v>
      </c>
      <c r="E91" s="29">
        <v>2022.3</v>
      </c>
      <c r="F91" s="29">
        <v>2023.12</v>
      </c>
      <c r="G91" s="29" t="s">
        <v>267</v>
      </c>
      <c r="H91" s="31" t="s">
        <v>268</v>
      </c>
      <c r="I91" s="43">
        <f>J91+K91</f>
        <v>106.5</v>
      </c>
      <c r="J91" s="43">
        <f>710*1500/10000</f>
        <v>106.5</v>
      </c>
      <c r="K91" s="43"/>
      <c r="L91" s="59" t="s">
        <v>207</v>
      </c>
      <c r="M91" s="30" t="s">
        <v>269</v>
      </c>
      <c r="N91" s="30" t="s">
        <v>209</v>
      </c>
      <c r="O91" s="29" t="s">
        <v>205</v>
      </c>
      <c r="P91" s="29"/>
      <c r="Q91" s="6"/>
    </row>
    <row r="92" s="7" customFormat="1" ht="63" customHeight="1" spans="1:17">
      <c r="A92" s="29">
        <v>85</v>
      </c>
      <c r="B92" s="30" t="s">
        <v>270</v>
      </c>
      <c r="C92" s="29" t="s">
        <v>23</v>
      </c>
      <c r="D92" s="29" t="s">
        <v>271</v>
      </c>
      <c r="E92" s="29">
        <v>2022.3</v>
      </c>
      <c r="F92" s="29">
        <v>2023.12</v>
      </c>
      <c r="G92" s="29" t="s">
        <v>272</v>
      </c>
      <c r="H92" s="31" t="s">
        <v>273</v>
      </c>
      <c r="I92" s="43">
        <f>J92+K92</f>
        <v>150</v>
      </c>
      <c r="J92" s="43">
        <f>1000*1500/10000</f>
        <v>150</v>
      </c>
      <c r="K92" s="43"/>
      <c r="L92" s="59" t="s">
        <v>207</v>
      </c>
      <c r="M92" s="30" t="s">
        <v>274</v>
      </c>
      <c r="N92" s="30" t="s">
        <v>209</v>
      </c>
      <c r="O92" s="29" t="s">
        <v>205</v>
      </c>
      <c r="P92" s="29"/>
      <c r="Q92" s="6"/>
    </row>
    <row r="93" s="7" customFormat="1" ht="49" customHeight="1" spans="1:17">
      <c r="A93" s="29">
        <v>86</v>
      </c>
      <c r="B93" s="30" t="s">
        <v>275</v>
      </c>
      <c r="C93" s="29" t="s">
        <v>23</v>
      </c>
      <c r="D93" s="29" t="s">
        <v>276</v>
      </c>
      <c r="E93" s="29">
        <v>2022.3</v>
      </c>
      <c r="F93" s="29">
        <v>2023.12</v>
      </c>
      <c r="G93" s="29" t="s">
        <v>277</v>
      </c>
      <c r="H93" s="31" t="s">
        <v>273</v>
      </c>
      <c r="I93" s="43">
        <f t="shared" ref="I89:I110" si="2">J93+K93</f>
        <v>150</v>
      </c>
      <c r="J93" s="43">
        <f>1000*1500/10000</f>
        <v>150</v>
      </c>
      <c r="K93" s="43"/>
      <c r="L93" s="59" t="s">
        <v>207</v>
      </c>
      <c r="M93" s="30" t="s">
        <v>278</v>
      </c>
      <c r="N93" s="30" t="s">
        <v>209</v>
      </c>
      <c r="O93" s="29" t="s">
        <v>205</v>
      </c>
      <c r="P93" s="29"/>
      <c r="Q93" s="6"/>
    </row>
    <row r="94" s="7" customFormat="1" ht="49" customHeight="1" spans="1:17">
      <c r="A94" s="29">
        <v>87</v>
      </c>
      <c r="B94" s="30" t="s">
        <v>279</v>
      </c>
      <c r="C94" s="29" t="s">
        <v>23</v>
      </c>
      <c r="D94" s="29" t="s">
        <v>280</v>
      </c>
      <c r="E94" s="29">
        <v>2022.3</v>
      </c>
      <c r="F94" s="29">
        <v>2023.12</v>
      </c>
      <c r="G94" s="29" t="s">
        <v>277</v>
      </c>
      <c r="H94" s="31" t="s">
        <v>281</v>
      </c>
      <c r="I94" s="43">
        <f t="shared" si="2"/>
        <v>90</v>
      </c>
      <c r="J94" s="43">
        <f>600*1500/10000</f>
        <v>90</v>
      </c>
      <c r="K94" s="43"/>
      <c r="L94" s="59" t="s">
        <v>207</v>
      </c>
      <c r="M94" s="30" t="s">
        <v>282</v>
      </c>
      <c r="N94" s="30" t="s">
        <v>209</v>
      </c>
      <c r="O94" s="29" t="s">
        <v>205</v>
      </c>
      <c r="P94" s="29"/>
      <c r="Q94" s="6"/>
    </row>
    <row r="95" s="7" customFormat="1" ht="49" customHeight="1" spans="1:17">
      <c r="A95" s="29">
        <v>88</v>
      </c>
      <c r="B95" s="30" t="s">
        <v>283</v>
      </c>
      <c r="C95" s="29" t="s">
        <v>23</v>
      </c>
      <c r="D95" s="29" t="s">
        <v>284</v>
      </c>
      <c r="E95" s="29">
        <v>2022.3</v>
      </c>
      <c r="F95" s="29">
        <v>2023.12</v>
      </c>
      <c r="G95" s="29" t="s">
        <v>277</v>
      </c>
      <c r="H95" s="31" t="s">
        <v>285</v>
      </c>
      <c r="I95" s="43">
        <f t="shared" si="2"/>
        <v>45</v>
      </c>
      <c r="J95" s="43">
        <f>300*1500/10000</f>
        <v>45</v>
      </c>
      <c r="K95" s="43"/>
      <c r="L95" s="59" t="s">
        <v>207</v>
      </c>
      <c r="M95" s="30" t="s">
        <v>286</v>
      </c>
      <c r="N95" s="30" t="s">
        <v>209</v>
      </c>
      <c r="O95" s="29" t="s">
        <v>205</v>
      </c>
      <c r="P95" s="29"/>
      <c r="Q95" s="6"/>
    </row>
    <row r="96" s="7" customFormat="1" ht="49" customHeight="1" spans="1:17">
      <c r="A96" s="29">
        <v>89</v>
      </c>
      <c r="B96" s="30" t="s">
        <v>287</v>
      </c>
      <c r="C96" s="29" t="s">
        <v>23</v>
      </c>
      <c r="D96" s="29" t="s">
        <v>288</v>
      </c>
      <c r="E96" s="29">
        <v>2022.3</v>
      </c>
      <c r="F96" s="29">
        <v>2023.12</v>
      </c>
      <c r="G96" s="29" t="s">
        <v>277</v>
      </c>
      <c r="H96" s="31" t="s">
        <v>289</v>
      </c>
      <c r="I96" s="43">
        <f t="shared" si="2"/>
        <v>165</v>
      </c>
      <c r="J96" s="43">
        <f>1100*1500/10000</f>
        <v>165</v>
      </c>
      <c r="K96" s="43"/>
      <c r="L96" s="59" t="s">
        <v>207</v>
      </c>
      <c r="M96" s="30" t="s">
        <v>290</v>
      </c>
      <c r="N96" s="30" t="s">
        <v>209</v>
      </c>
      <c r="O96" s="29" t="s">
        <v>205</v>
      </c>
      <c r="P96" s="29"/>
      <c r="Q96" s="6"/>
    </row>
    <row r="97" s="7" customFormat="1" ht="49" customHeight="1" spans="1:17">
      <c r="A97" s="29">
        <v>90</v>
      </c>
      <c r="B97" s="30" t="s">
        <v>291</v>
      </c>
      <c r="C97" s="29" t="s">
        <v>23</v>
      </c>
      <c r="D97" s="29" t="s">
        <v>292</v>
      </c>
      <c r="E97" s="29">
        <v>2022.3</v>
      </c>
      <c r="F97" s="29">
        <v>2023.12</v>
      </c>
      <c r="G97" s="29" t="s">
        <v>262</v>
      </c>
      <c r="H97" s="31" t="s">
        <v>293</v>
      </c>
      <c r="I97" s="43">
        <f t="shared" si="2"/>
        <v>60</v>
      </c>
      <c r="J97" s="43">
        <v>60</v>
      </c>
      <c r="K97" s="43"/>
      <c r="L97" s="59" t="s">
        <v>207</v>
      </c>
      <c r="M97" s="30" t="s">
        <v>294</v>
      </c>
      <c r="N97" s="30" t="s">
        <v>209</v>
      </c>
      <c r="O97" s="29" t="s">
        <v>205</v>
      </c>
      <c r="P97" s="29"/>
      <c r="Q97" s="6"/>
    </row>
    <row r="98" s="7" customFormat="1" ht="49" customHeight="1" spans="1:17">
      <c r="A98" s="29">
        <v>91</v>
      </c>
      <c r="B98" s="30" t="s">
        <v>295</v>
      </c>
      <c r="C98" s="29" t="s">
        <v>23</v>
      </c>
      <c r="D98" s="29" t="s">
        <v>296</v>
      </c>
      <c r="E98" s="29">
        <v>2022.3</v>
      </c>
      <c r="F98" s="29">
        <v>2023.12</v>
      </c>
      <c r="G98" s="29" t="s">
        <v>262</v>
      </c>
      <c r="H98" s="31" t="s">
        <v>297</v>
      </c>
      <c r="I98" s="43">
        <f t="shared" si="2"/>
        <v>75</v>
      </c>
      <c r="J98" s="43">
        <v>75</v>
      </c>
      <c r="K98" s="43"/>
      <c r="L98" s="59" t="s">
        <v>207</v>
      </c>
      <c r="M98" s="30" t="s">
        <v>298</v>
      </c>
      <c r="N98" s="30" t="s">
        <v>209</v>
      </c>
      <c r="O98" s="29" t="s">
        <v>205</v>
      </c>
      <c r="P98" s="29"/>
      <c r="Q98" s="6"/>
    </row>
    <row r="99" s="7" customFormat="1" ht="49" customHeight="1" spans="1:17">
      <c r="A99" s="29">
        <v>92</v>
      </c>
      <c r="B99" s="30" t="s">
        <v>299</v>
      </c>
      <c r="C99" s="29" t="s">
        <v>23</v>
      </c>
      <c r="D99" s="29" t="s">
        <v>300</v>
      </c>
      <c r="E99" s="29">
        <v>2022.3</v>
      </c>
      <c r="F99" s="29">
        <v>2023.12</v>
      </c>
      <c r="G99" s="29" t="s">
        <v>262</v>
      </c>
      <c r="H99" s="31" t="s">
        <v>273</v>
      </c>
      <c r="I99" s="43">
        <f t="shared" si="2"/>
        <v>150</v>
      </c>
      <c r="J99" s="43">
        <v>150</v>
      </c>
      <c r="K99" s="43"/>
      <c r="L99" s="59" t="s">
        <v>207</v>
      </c>
      <c r="M99" s="30" t="s">
        <v>301</v>
      </c>
      <c r="N99" s="30" t="s">
        <v>209</v>
      </c>
      <c r="O99" s="29" t="s">
        <v>205</v>
      </c>
      <c r="P99" s="29"/>
      <c r="Q99" s="6"/>
    </row>
    <row r="100" s="7" customFormat="1" ht="55" customHeight="1" spans="1:17">
      <c r="A100" s="29">
        <v>93</v>
      </c>
      <c r="B100" s="30" t="s">
        <v>302</v>
      </c>
      <c r="C100" s="29" t="s">
        <v>23</v>
      </c>
      <c r="D100" s="29" t="s">
        <v>303</v>
      </c>
      <c r="E100" s="29">
        <v>2022.3</v>
      </c>
      <c r="F100" s="29">
        <v>2023.12</v>
      </c>
      <c r="G100" s="29" t="s">
        <v>262</v>
      </c>
      <c r="H100" s="31" t="s">
        <v>263</v>
      </c>
      <c r="I100" s="43">
        <f t="shared" si="2"/>
        <v>97.5</v>
      </c>
      <c r="J100" s="43">
        <v>97.5</v>
      </c>
      <c r="K100" s="43"/>
      <c r="L100" s="59" t="s">
        <v>207</v>
      </c>
      <c r="M100" s="30" t="s">
        <v>304</v>
      </c>
      <c r="N100" s="30" t="s">
        <v>209</v>
      </c>
      <c r="O100" s="29" t="s">
        <v>205</v>
      </c>
      <c r="P100" s="29"/>
      <c r="Q100" s="6"/>
    </row>
    <row r="101" s="7" customFormat="1" ht="52" customHeight="1" spans="1:17">
      <c r="A101" s="29">
        <v>94</v>
      </c>
      <c r="B101" s="30" t="s">
        <v>305</v>
      </c>
      <c r="C101" s="29" t="s">
        <v>23</v>
      </c>
      <c r="D101" s="29" t="s">
        <v>306</v>
      </c>
      <c r="E101" s="29">
        <v>2022.3</v>
      </c>
      <c r="F101" s="29">
        <v>2023.12</v>
      </c>
      <c r="G101" s="29" t="s">
        <v>307</v>
      </c>
      <c r="H101" s="31" t="s">
        <v>308</v>
      </c>
      <c r="I101" s="43">
        <f t="shared" si="2"/>
        <v>225</v>
      </c>
      <c r="J101" s="43">
        <v>225</v>
      </c>
      <c r="K101" s="43"/>
      <c r="L101" s="59" t="s">
        <v>207</v>
      </c>
      <c r="M101" s="30" t="s">
        <v>309</v>
      </c>
      <c r="N101" s="30" t="s">
        <v>209</v>
      </c>
      <c r="O101" s="29" t="s">
        <v>205</v>
      </c>
      <c r="P101" s="29"/>
      <c r="Q101" s="6"/>
    </row>
    <row r="102" s="7" customFormat="1" ht="53" customHeight="1" spans="1:17">
      <c r="A102" s="29">
        <v>95</v>
      </c>
      <c r="B102" s="30" t="s">
        <v>310</v>
      </c>
      <c r="C102" s="29" t="s">
        <v>23</v>
      </c>
      <c r="D102" s="29" t="s">
        <v>311</v>
      </c>
      <c r="E102" s="29">
        <v>2022.3</v>
      </c>
      <c r="F102" s="29">
        <v>2023.12</v>
      </c>
      <c r="G102" s="29" t="s">
        <v>307</v>
      </c>
      <c r="H102" s="31" t="s">
        <v>312</v>
      </c>
      <c r="I102" s="43">
        <f t="shared" si="2"/>
        <v>120</v>
      </c>
      <c r="J102" s="43">
        <v>120</v>
      </c>
      <c r="K102" s="43"/>
      <c r="L102" s="59" t="s">
        <v>207</v>
      </c>
      <c r="M102" s="30" t="s">
        <v>313</v>
      </c>
      <c r="N102" s="30" t="s">
        <v>209</v>
      </c>
      <c r="O102" s="29" t="s">
        <v>205</v>
      </c>
      <c r="P102" s="29"/>
      <c r="Q102" s="6"/>
    </row>
    <row r="103" s="7" customFormat="1" ht="54" customHeight="1" spans="1:17">
      <c r="A103" s="29">
        <v>96</v>
      </c>
      <c r="B103" s="30" t="s">
        <v>314</v>
      </c>
      <c r="C103" s="29" t="s">
        <v>23</v>
      </c>
      <c r="D103" s="29" t="s">
        <v>315</v>
      </c>
      <c r="E103" s="29">
        <v>2022.3</v>
      </c>
      <c r="F103" s="29">
        <v>2023.12</v>
      </c>
      <c r="G103" s="29" t="s">
        <v>307</v>
      </c>
      <c r="H103" s="31" t="s">
        <v>316</v>
      </c>
      <c r="I103" s="43">
        <f t="shared" si="2"/>
        <v>240</v>
      </c>
      <c r="J103" s="43">
        <v>240</v>
      </c>
      <c r="K103" s="43"/>
      <c r="L103" s="59" t="s">
        <v>207</v>
      </c>
      <c r="M103" s="30" t="s">
        <v>317</v>
      </c>
      <c r="N103" s="30" t="s">
        <v>209</v>
      </c>
      <c r="O103" s="29" t="s">
        <v>205</v>
      </c>
      <c r="P103" s="29"/>
      <c r="Q103" s="6"/>
    </row>
    <row r="104" s="7" customFormat="1" ht="58" customHeight="1" spans="1:17">
      <c r="A104" s="29">
        <v>97</v>
      </c>
      <c r="B104" s="30" t="s">
        <v>318</v>
      </c>
      <c r="C104" s="29" t="s">
        <v>23</v>
      </c>
      <c r="D104" s="29" t="s">
        <v>319</v>
      </c>
      <c r="E104" s="29">
        <v>2022.3</v>
      </c>
      <c r="F104" s="29">
        <v>2023.12</v>
      </c>
      <c r="G104" s="29" t="s">
        <v>307</v>
      </c>
      <c r="H104" s="31" t="s">
        <v>312</v>
      </c>
      <c r="I104" s="43">
        <f t="shared" si="2"/>
        <v>120</v>
      </c>
      <c r="J104" s="43">
        <v>120</v>
      </c>
      <c r="K104" s="43"/>
      <c r="L104" s="59" t="s">
        <v>207</v>
      </c>
      <c r="M104" s="30" t="s">
        <v>320</v>
      </c>
      <c r="N104" s="30" t="s">
        <v>209</v>
      </c>
      <c r="O104" s="29" t="s">
        <v>205</v>
      </c>
      <c r="P104" s="29"/>
      <c r="Q104" s="6"/>
    </row>
    <row r="105" s="7" customFormat="1" ht="51" customHeight="1" spans="1:17">
      <c r="A105" s="29">
        <v>98</v>
      </c>
      <c r="B105" s="30" t="s">
        <v>321</v>
      </c>
      <c r="C105" s="29" t="s">
        <v>23</v>
      </c>
      <c r="D105" s="29" t="s">
        <v>322</v>
      </c>
      <c r="E105" s="29">
        <v>2022.3</v>
      </c>
      <c r="F105" s="29">
        <v>2023.12</v>
      </c>
      <c r="G105" s="29" t="s">
        <v>307</v>
      </c>
      <c r="H105" s="31" t="s">
        <v>293</v>
      </c>
      <c r="I105" s="43">
        <f t="shared" si="2"/>
        <v>60</v>
      </c>
      <c r="J105" s="43">
        <v>60</v>
      </c>
      <c r="K105" s="43"/>
      <c r="L105" s="59" t="s">
        <v>207</v>
      </c>
      <c r="M105" s="30" t="s">
        <v>323</v>
      </c>
      <c r="N105" s="30" t="s">
        <v>209</v>
      </c>
      <c r="O105" s="29" t="s">
        <v>205</v>
      </c>
      <c r="P105" s="29"/>
      <c r="Q105" s="6"/>
    </row>
    <row r="106" s="7" customFormat="1" ht="58" customHeight="1" spans="1:17">
      <c r="A106" s="29">
        <v>99</v>
      </c>
      <c r="B106" s="30" t="s">
        <v>324</v>
      </c>
      <c r="C106" s="29" t="s">
        <v>23</v>
      </c>
      <c r="D106" s="29" t="s">
        <v>325</v>
      </c>
      <c r="E106" s="29">
        <v>2022.3</v>
      </c>
      <c r="F106" s="29">
        <v>2023.12</v>
      </c>
      <c r="G106" s="29" t="s">
        <v>307</v>
      </c>
      <c r="H106" s="31" t="s">
        <v>293</v>
      </c>
      <c r="I106" s="43">
        <f t="shared" si="2"/>
        <v>60</v>
      </c>
      <c r="J106" s="43">
        <v>60</v>
      </c>
      <c r="K106" s="43"/>
      <c r="L106" s="59" t="s">
        <v>207</v>
      </c>
      <c r="M106" s="30" t="s">
        <v>326</v>
      </c>
      <c r="N106" s="30" t="s">
        <v>209</v>
      </c>
      <c r="O106" s="29" t="s">
        <v>205</v>
      </c>
      <c r="P106" s="29"/>
      <c r="Q106" s="6"/>
    </row>
    <row r="107" s="7" customFormat="1" ht="58" customHeight="1" spans="1:17">
      <c r="A107" s="29">
        <v>100</v>
      </c>
      <c r="B107" s="30" t="s">
        <v>327</v>
      </c>
      <c r="C107" s="29" t="s">
        <v>23</v>
      </c>
      <c r="D107" s="29" t="s">
        <v>328</v>
      </c>
      <c r="E107" s="29">
        <v>2022.3</v>
      </c>
      <c r="F107" s="29">
        <v>2023.12</v>
      </c>
      <c r="G107" s="29" t="s">
        <v>307</v>
      </c>
      <c r="H107" s="31" t="s">
        <v>273</v>
      </c>
      <c r="I107" s="43">
        <f t="shared" si="2"/>
        <v>150</v>
      </c>
      <c r="J107" s="43">
        <v>150</v>
      </c>
      <c r="K107" s="43"/>
      <c r="L107" s="59" t="s">
        <v>207</v>
      </c>
      <c r="M107" s="30" t="s">
        <v>329</v>
      </c>
      <c r="N107" s="30" t="s">
        <v>209</v>
      </c>
      <c r="O107" s="29" t="s">
        <v>205</v>
      </c>
      <c r="P107" s="29"/>
      <c r="Q107" s="6"/>
    </row>
    <row r="108" s="7" customFormat="1" ht="58" customHeight="1" spans="1:17">
      <c r="A108" s="29">
        <v>101</v>
      </c>
      <c r="B108" s="30" t="s">
        <v>330</v>
      </c>
      <c r="C108" s="29" t="s">
        <v>23</v>
      </c>
      <c r="D108" s="29" t="s">
        <v>331</v>
      </c>
      <c r="E108" s="29">
        <v>2022.3</v>
      </c>
      <c r="F108" s="29">
        <v>2023.12</v>
      </c>
      <c r="G108" s="29" t="s">
        <v>307</v>
      </c>
      <c r="H108" s="31" t="s">
        <v>316</v>
      </c>
      <c r="I108" s="43">
        <f t="shared" si="2"/>
        <v>240</v>
      </c>
      <c r="J108" s="43">
        <v>240</v>
      </c>
      <c r="K108" s="43"/>
      <c r="L108" s="59" t="s">
        <v>207</v>
      </c>
      <c r="M108" s="30" t="s">
        <v>332</v>
      </c>
      <c r="N108" s="30" t="s">
        <v>209</v>
      </c>
      <c r="O108" s="29" t="s">
        <v>205</v>
      </c>
      <c r="P108" s="29"/>
      <c r="Q108" s="6"/>
    </row>
    <row r="109" s="7" customFormat="1" ht="58" customHeight="1" spans="1:17">
      <c r="A109" s="29">
        <v>102</v>
      </c>
      <c r="B109" s="30" t="s">
        <v>333</v>
      </c>
      <c r="C109" s="29" t="s">
        <v>23</v>
      </c>
      <c r="D109" s="29" t="s">
        <v>334</v>
      </c>
      <c r="E109" s="29">
        <v>2022.3</v>
      </c>
      <c r="F109" s="29">
        <v>2023.12</v>
      </c>
      <c r="G109" s="29" t="s">
        <v>211</v>
      </c>
      <c r="H109" s="31" t="s">
        <v>335</v>
      </c>
      <c r="I109" s="43">
        <f t="shared" si="2"/>
        <v>81</v>
      </c>
      <c r="J109" s="43">
        <v>81</v>
      </c>
      <c r="K109" s="43"/>
      <c r="L109" s="59" t="s">
        <v>207</v>
      </c>
      <c r="M109" s="30" t="s">
        <v>336</v>
      </c>
      <c r="N109" s="30" t="s">
        <v>209</v>
      </c>
      <c r="O109" s="29" t="s">
        <v>205</v>
      </c>
      <c r="P109" s="29"/>
      <c r="Q109" s="6"/>
    </row>
    <row r="110" s="7" customFormat="1" ht="57" customHeight="1" spans="1:17">
      <c r="A110" s="29">
        <v>103</v>
      </c>
      <c r="B110" s="30" t="s">
        <v>337</v>
      </c>
      <c r="C110" s="29" t="s">
        <v>23</v>
      </c>
      <c r="D110" s="29" t="s">
        <v>338</v>
      </c>
      <c r="E110" s="29">
        <v>2022.3</v>
      </c>
      <c r="F110" s="29">
        <v>2023.12</v>
      </c>
      <c r="G110" s="29" t="s">
        <v>211</v>
      </c>
      <c r="H110" s="31" t="s">
        <v>339</v>
      </c>
      <c r="I110" s="43">
        <f t="shared" si="2"/>
        <v>89.55</v>
      </c>
      <c r="J110" s="43">
        <v>89.55</v>
      </c>
      <c r="K110" s="43"/>
      <c r="L110" s="59" t="s">
        <v>207</v>
      </c>
      <c r="M110" s="30" t="s">
        <v>340</v>
      </c>
      <c r="N110" s="30" t="s">
        <v>209</v>
      </c>
      <c r="O110" s="29" t="s">
        <v>205</v>
      </c>
      <c r="P110" s="29"/>
      <c r="Q110" s="6"/>
    </row>
    <row r="111" s="3" customFormat="1" ht="59" customHeight="1" spans="1:17">
      <c r="A111" s="29">
        <v>104</v>
      </c>
      <c r="B111" s="30" t="s">
        <v>341</v>
      </c>
      <c r="C111" s="29" t="s">
        <v>23</v>
      </c>
      <c r="D111" s="29" t="s">
        <v>342</v>
      </c>
      <c r="E111" s="56" t="s">
        <v>219</v>
      </c>
      <c r="F111" s="56" t="s">
        <v>343</v>
      </c>
      <c r="G111" s="29" t="s">
        <v>205</v>
      </c>
      <c r="H111" s="31" t="s">
        <v>344</v>
      </c>
      <c r="I111" s="43">
        <v>93.933</v>
      </c>
      <c r="J111" s="62">
        <v>93.933</v>
      </c>
      <c r="K111" s="43"/>
      <c r="L111" s="59" t="s">
        <v>207</v>
      </c>
      <c r="M111" s="30" t="s">
        <v>345</v>
      </c>
      <c r="N111" s="30" t="s">
        <v>346</v>
      </c>
      <c r="O111" s="29" t="s">
        <v>205</v>
      </c>
      <c r="P111" s="29"/>
      <c r="Q111" s="47"/>
    </row>
    <row r="112" s="3" customFormat="1" ht="58" customHeight="1" spans="1:17">
      <c r="A112" s="29">
        <v>105</v>
      </c>
      <c r="B112" s="30" t="s">
        <v>347</v>
      </c>
      <c r="C112" s="29" t="s">
        <v>23</v>
      </c>
      <c r="D112" s="29" t="s">
        <v>348</v>
      </c>
      <c r="E112" s="56" t="s">
        <v>219</v>
      </c>
      <c r="F112" s="56" t="s">
        <v>343</v>
      </c>
      <c r="G112" s="29" t="s">
        <v>205</v>
      </c>
      <c r="H112" s="31" t="s">
        <v>349</v>
      </c>
      <c r="I112" s="43">
        <v>55.356</v>
      </c>
      <c r="J112" s="62">
        <v>55.356</v>
      </c>
      <c r="K112" s="43"/>
      <c r="L112" s="59" t="s">
        <v>207</v>
      </c>
      <c r="M112" s="30" t="s">
        <v>345</v>
      </c>
      <c r="N112" s="30" t="s">
        <v>346</v>
      </c>
      <c r="O112" s="29" t="s">
        <v>205</v>
      </c>
      <c r="P112" s="29"/>
      <c r="Q112" s="47"/>
    </row>
    <row r="113" s="3" customFormat="1" ht="55" customHeight="1" spans="1:17">
      <c r="A113" s="29">
        <v>106</v>
      </c>
      <c r="B113" s="30" t="s">
        <v>350</v>
      </c>
      <c r="C113" s="29" t="s">
        <v>23</v>
      </c>
      <c r="D113" s="29" t="s">
        <v>351</v>
      </c>
      <c r="E113" s="56" t="s">
        <v>219</v>
      </c>
      <c r="F113" s="56" t="s">
        <v>343</v>
      </c>
      <c r="G113" s="29" t="s">
        <v>205</v>
      </c>
      <c r="H113" s="31" t="s">
        <v>352</v>
      </c>
      <c r="I113" s="43">
        <v>30</v>
      </c>
      <c r="J113" s="62">
        <v>30</v>
      </c>
      <c r="K113" s="43"/>
      <c r="L113" s="59" t="s">
        <v>207</v>
      </c>
      <c r="M113" s="30" t="s">
        <v>345</v>
      </c>
      <c r="N113" s="30" t="s">
        <v>346</v>
      </c>
      <c r="O113" s="29" t="s">
        <v>205</v>
      </c>
      <c r="P113" s="29"/>
      <c r="Q113" s="47"/>
    </row>
    <row r="114" s="3" customFormat="1" ht="57" customHeight="1" spans="1:17">
      <c r="A114" s="29">
        <v>107</v>
      </c>
      <c r="B114" s="30" t="s">
        <v>353</v>
      </c>
      <c r="C114" s="29" t="s">
        <v>23</v>
      </c>
      <c r="D114" s="29" t="s">
        <v>354</v>
      </c>
      <c r="E114" s="56" t="s">
        <v>219</v>
      </c>
      <c r="F114" s="56" t="s">
        <v>343</v>
      </c>
      <c r="G114" s="29" t="s">
        <v>205</v>
      </c>
      <c r="H114" s="31" t="s">
        <v>352</v>
      </c>
      <c r="I114" s="43">
        <v>30</v>
      </c>
      <c r="J114" s="62">
        <v>30</v>
      </c>
      <c r="K114" s="43"/>
      <c r="L114" s="59" t="s">
        <v>207</v>
      </c>
      <c r="M114" s="30" t="s">
        <v>345</v>
      </c>
      <c r="N114" s="30" t="s">
        <v>346</v>
      </c>
      <c r="O114" s="29" t="s">
        <v>205</v>
      </c>
      <c r="P114" s="29"/>
      <c r="Q114" s="47"/>
    </row>
    <row r="115" s="3" customFormat="1" ht="56" customHeight="1" spans="1:17">
      <c r="A115" s="29">
        <v>108</v>
      </c>
      <c r="B115" s="30" t="s">
        <v>355</v>
      </c>
      <c r="C115" s="29" t="s">
        <v>23</v>
      </c>
      <c r="D115" s="29" t="s">
        <v>356</v>
      </c>
      <c r="E115" s="56" t="s">
        <v>219</v>
      </c>
      <c r="F115" s="56" t="s">
        <v>343</v>
      </c>
      <c r="G115" s="29" t="s">
        <v>205</v>
      </c>
      <c r="H115" s="31" t="s">
        <v>357</v>
      </c>
      <c r="I115" s="43">
        <v>86.838</v>
      </c>
      <c r="J115" s="43">
        <v>86.838</v>
      </c>
      <c r="K115" s="43"/>
      <c r="L115" s="59" t="s">
        <v>207</v>
      </c>
      <c r="M115" s="30" t="s">
        <v>345</v>
      </c>
      <c r="N115" s="30" t="s">
        <v>346</v>
      </c>
      <c r="O115" s="29" t="s">
        <v>205</v>
      </c>
      <c r="P115" s="29"/>
      <c r="Q115" s="47"/>
    </row>
    <row r="116" s="3" customFormat="1" ht="60" customHeight="1" spans="1:17">
      <c r="A116" s="29">
        <v>109</v>
      </c>
      <c r="B116" s="30" t="s">
        <v>358</v>
      </c>
      <c r="C116" s="29" t="s">
        <v>23</v>
      </c>
      <c r="D116" s="29" t="s">
        <v>359</v>
      </c>
      <c r="E116" s="56" t="s">
        <v>219</v>
      </c>
      <c r="F116" s="56" t="s">
        <v>343</v>
      </c>
      <c r="G116" s="29" t="s">
        <v>205</v>
      </c>
      <c r="H116" s="31" t="s">
        <v>352</v>
      </c>
      <c r="I116" s="43">
        <v>30</v>
      </c>
      <c r="J116" s="62">
        <v>30</v>
      </c>
      <c r="K116" s="43"/>
      <c r="L116" s="59" t="s">
        <v>207</v>
      </c>
      <c r="M116" s="30" t="s">
        <v>345</v>
      </c>
      <c r="N116" s="30" t="s">
        <v>346</v>
      </c>
      <c r="O116" s="29" t="s">
        <v>205</v>
      </c>
      <c r="P116" s="29"/>
      <c r="Q116" s="47"/>
    </row>
    <row r="117" s="3" customFormat="1" ht="60" customHeight="1" spans="1:17">
      <c r="A117" s="29">
        <v>110</v>
      </c>
      <c r="B117" s="30" t="s">
        <v>360</v>
      </c>
      <c r="C117" s="29" t="s">
        <v>23</v>
      </c>
      <c r="D117" s="29" t="s">
        <v>361</v>
      </c>
      <c r="E117" s="56" t="s">
        <v>219</v>
      </c>
      <c r="F117" s="56" t="s">
        <v>343</v>
      </c>
      <c r="G117" s="29" t="s">
        <v>205</v>
      </c>
      <c r="H117" s="31" t="s">
        <v>352</v>
      </c>
      <c r="I117" s="43">
        <v>30</v>
      </c>
      <c r="J117" s="62">
        <v>30</v>
      </c>
      <c r="K117" s="43"/>
      <c r="L117" s="59" t="s">
        <v>207</v>
      </c>
      <c r="M117" s="30" t="s">
        <v>345</v>
      </c>
      <c r="N117" s="30" t="s">
        <v>346</v>
      </c>
      <c r="O117" s="29" t="s">
        <v>205</v>
      </c>
      <c r="P117" s="29"/>
      <c r="Q117" s="47"/>
    </row>
    <row r="118" s="3" customFormat="1" ht="59" customHeight="1" spans="1:17">
      <c r="A118" s="29">
        <v>111</v>
      </c>
      <c r="B118" s="30" t="s">
        <v>362</v>
      </c>
      <c r="C118" s="29" t="s">
        <v>23</v>
      </c>
      <c r="D118" s="29" t="s">
        <v>363</v>
      </c>
      <c r="E118" s="56" t="s">
        <v>219</v>
      </c>
      <c r="F118" s="56" t="s">
        <v>343</v>
      </c>
      <c r="G118" s="29" t="s">
        <v>205</v>
      </c>
      <c r="H118" s="31" t="s">
        <v>364</v>
      </c>
      <c r="I118" s="43">
        <v>54</v>
      </c>
      <c r="J118" s="62">
        <v>54</v>
      </c>
      <c r="K118" s="43"/>
      <c r="L118" s="59" t="s">
        <v>207</v>
      </c>
      <c r="M118" s="30" t="s">
        <v>345</v>
      </c>
      <c r="N118" s="30" t="s">
        <v>346</v>
      </c>
      <c r="O118" s="29" t="s">
        <v>205</v>
      </c>
      <c r="P118" s="29"/>
      <c r="Q118" s="47"/>
    </row>
    <row r="119" s="3" customFormat="1" ht="57" customHeight="1" spans="1:17">
      <c r="A119" s="29">
        <v>112</v>
      </c>
      <c r="B119" s="30" t="s">
        <v>365</v>
      </c>
      <c r="C119" s="29" t="s">
        <v>23</v>
      </c>
      <c r="D119" s="29" t="s">
        <v>218</v>
      </c>
      <c r="E119" s="56" t="s">
        <v>219</v>
      </c>
      <c r="F119" s="56" t="s">
        <v>343</v>
      </c>
      <c r="G119" s="29" t="s">
        <v>205</v>
      </c>
      <c r="H119" s="31" t="s">
        <v>352</v>
      </c>
      <c r="I119" s="43">
        <v>30</v>
      </c>
      <c r="J119" s="62">
        <v>30</v>
      </c>
      <c r="K119" s="43"/>
      <c r="L119" s="59" t="s">
        <v>207</v>
      </c>
      <c r="M119" s="30" t="s">
        <v>345</v>
      </c>
      <c r="N119" s="30" t="s">
        <v>346</v>
      </c>
      <c r="O119" s="29" t="s">
        <v>205</v>
      </c>
      <c r="P119" s="29"/>
      <c r="Q119" s="47"/>
    </row>
    <row r="120" s="3" customFormat="1" ht="58" customHeight="1" spans="1:17">
      <c r="A120" s="29">
        <v>113</v>
      </c>
      <c r="B120" s="30" t="s">
        <v>366</v>
      </c>
      <c r="C120" s="29" t="s">
        <v>23</v>
      </c>
      <c r="D120" s="29" t="s">
        <v>367</v>
      </c>
      <c r="E120" s="56" t="s">
        <v>219</v>
      </c>
      <c r="F120" s="56" t="s">
        <v>343</v>
      </c>
      <c r="G120" s="29" t="s">
        <v>205</v>
      </c>
      <c r="H120" s="31" t="s">
        <v>368</v>
      </c>
      <c r="I120" s="43">
        <v>100.806</v>
      </c>
      <c r="J120" s="62">
        <v>100.806</v>
      </c>
      <c r="K120" s="43"/>
      <c r="L120" s="59" t="s">
        <v>207</v>
      </c>
      <c r="M120" s="30" t="s">
        <v>345</v>
      </c>
      <c r="N120" s="30" t="s">
        <v>346</v>
      </c>
      <c r="O120" s="29" t="s">
        <v>205</v>
      </c>
      <c r="P120" s="29"/>
      <c r="Q120" s="47"/>
    </row>
    <row r="121" s="3" customFormat="1" ht="59" customHeight="1" spans="1:17">
      <c r="A121" s="29">
        <v>114</v>
      </c>
      <c r="B121" s="30" t="s">
        <v>369</v>
      </c>
      <c r="C121" s="29" t="s">
        <v>23</v>
      </c>
      <c r="D121" s="29" t="s">
        <v>370</v>
      </c>
      <c r="E121" s="56" t="s">
        <v>219</v>
      </c>
      <c r="F121" s="56" t="s">
        <v>343</v>
      </c>
      <c r="G121" s="29" t="s">
        <v>205</v>
      </c>
      <c r="H121" s="31" t="s">
        <v>371</v>
      </c>
      <c r="I121" s="43">
        <v>52.059</v>
      </c>
      <c r="J121" s="62">
        <v>52.059</v>
      </c>
      <c r="K121" s="43"/>
      <c r="L121" s="59" t="s">
        <v>207</v>
      </c>
      <c r="M121" s="30" t="s">
        <v>345</v>
      </c>
      <c r="N121" s="30" t="s">
        <v>346</v>
      </c>
      <c r="O121" s="29" t="s">
        <v>205</v>
      </c>
      <c r="P121" s="29"/>
      <c r="Q121" s="47"/>
    </row>
    <row r="122" s="3" customFormat="1" ht="60" customHeight="1" spans="1:17">
      <c r="A122" s="29">
        <v>115</v>
      </c>
      <c r="B122" s="30" t="s">
        <v>372</v>
      </c>
      <c r="C122" s="29" t="s">
        <v>23</v>
      </c>
      <c r="D122" s="29" t="s">
        <v>373</v>
      </c>
      <c r="E122" s="56" t="s">
        <v>219</v>
      </c>
      <c r="F122" s="56" t="s">
        <v>343</v>
      </c>
      <c r="G122" s="29" t="s">
        <v>205</v>
      </c>
      <c r="H122" s="31" t="s">
        <v>352</v>
      </c>
      <c r="I122" s="43">
        <v>30</v>
      </c>
      <c r="J122" s="62">
        <v>30</v>
      </c>
      <c r="K122" s="43"/>
      <c r="L122" s="59" t="s">
        <v>207</v>
      </c>
      <c r="M122" s="30" t="s">
        <v>345</v>
      </c>
      <c r="N122" s="30" t="s">
        <v>346</v>
      </c>
      <c r="O122" s="29" t="s">
        <v>205</v>
      </c>
      <c r="P122" s="29"/>
      <c r="Q122" s="47"/>
    </row>
    <row r="123" s="3" customFormat="1" ht="57" customHeight="1" spans="1:17">
      <c r="A123" s="29">
        <v>116</v>
      </c>
      <c r="B123" s="30" t="s">
        <v>374</v>
      </c>
      <c r="C123" s="29" t="s">
        <v>23</v>
      </c>
      <c r="D123" s="29" t="s">
        <v>375</v>
      </c>
      <c r="E123" s="56" t="s">
        <v>219</v>
      </c>
      <c r="F123" s="56" t="s">
        <v>343</v>
      </c>
      <c r="G123" s="29" t="s">
        <v>205</v>
      </c>
      <c r="H123" s="31" t="s">
        <v>376</v>
      </c>
      <c r="I123" s="43">
        <v>42.786</v>
      </c>
      <c r="J123" s="62">
        <v>42.786</v>
      </c>
      <c r="K123" s="43"/>
      <c r="L123" s="59" t="s">
        <v>207</v>
      </c>
      <c r="M123" s="30" t="s">
        <v>345</v>
      </c>
      <c r="N123" s="30" t="s">
        <v>346</v>
      </c>
      <c r="O123" s="29" t="s">
        <v>205</v>
      </c>
      <c r="P123" s="29"/>
      <c r="Q123" s="47"/>
    </row>
    <row r="124" s="3" customFormat="1" ht="54" customHeight="1" spans="1:17">
      <c r="A124" s="29">
        <v>117</v>
      </c>
      <c r="B124" s="30" t="s">
        <v>377</v>
      </c>
      <c r="C124" s="29" t="s">
        <v>23</v>
      </c>
      <c r="D124" s="29" t="s">
        <v>378</v>
      </c>
      <c r="E124" s="56" t="s">
        <v>219</v>
      </c>
      <c r="F124" s="56" t="s">
        <v>343</v>
      </c>
      <c r="G124" s="29" t="s">
        <v>205</v>
      </c>
      <c r="H124" s="31" t="s">
        <v>379</v>
      </c>
      <c r="I124" s="43">
        <v>32.484</v>
      </c>
      <c r="J124" s="62">
        <v>32.484</v>
      </c>
      <c r="K124" s="43"/>
      <c r="L124" s="59" t="s">
        <v>207</v>
      </c>
      <c r="M124" s="30" t="s">
        <v>345</v>
      </c>
      <c r="N124" s="30" t="s">
        <v>346</v>
      </c>
      <c r="O124" s="29" t="s">
        <v>205</v>
      </c>
      <c r="P124" s="29"/>
      <c r="Q124" s="47"/>
    </row>
    <row r="125" s="3" customFormat="1" ht="59" customHeight="1" spans="1:17">
      <c r="A125" s="29">
        <v>118</v>
      </c>
      <c r="B125" s="30" t="s">
        <v>380</v>
      </c>
      <c r="C125" s="29" t="s">
        <v>23</v>
      </c>
      <c r="D125" s="29" t="s">
        <v>381</v>
      </c>
      <c r="E125" s="56" t="s">
        <v>219</v>
      </c>
      <c r="F125" s="56" t="s">
        <v>343</v>
      </c>
      <c r="G125" s="29" t="s">
        <v>205</v>
      </c>
      <c r="H125" s="31" t="s">
        <v>382</v>
      </c>
      <c r="I125" s="43">
        <v>84</v>
      </c>
      <c r="J125" s="62">
        <v>84</v>
      </c>
      <c r="K125" s="43"/>
      <c r="L125" s="59" t="s">
        <v>207</v>
      </c>
      <c r="M125" s="30" t="s">
        <v>345</v>
      </c>
      <c r="N125" s="30" t="s">
        <v>346</v>
      </c>
      <c r="O125" s="29" t="s">
        <v>205</v>
      </c>
      <c r="P125" s="29"/>
      <c r="Q125" s="47"/>
    </row>
    <row r="126" s="3" customFormat="1" ht="57" customHeight="1" spans="1:17">
      <c r="A126" s="29">
        <v>119</v>
      </c>
      <c r="B126" s="30" t="s">
        <v>383</v>
      </c>
      <c r="C126" s="29" t="s">
        <v>23</v>
      </c>
      <c r="D126" s="29" t="s">
        <v>384</v>
      </c>
      <c r="E126" s="56" t="s">
        <v>219</v>
      </c>
      <c r="F126" s="56" t="s">
        <v>343</v>
      </c>
      <c r="G126" s="29" t="s">
        <v>205</v>
      </c>
      <c r="H126" s="31" t="s">
        <v>385</v>
      </c>
      <c r="I126" s="43">
        <v>78</v>
      </c>
      <c r="J126" s="62">
        <v>78</v>
      </c>
      <c r="K126" s="43"/>
      <c r="L126" s="59" t="s">
        <v>207</v>
      </c>
      <c r="M126" s="30" t="s">
        <v>345</v>
      </c>
      <c r="N126" s="30" t="s">
        <v>346</v>
      </c>
      <c r="O126" s="29" t="s">
        <v>205</v>
      </c>
      <c r="P126" s="29"/>
      <c r="Q126" s="47"/>
    </row>
    <row r="127" s="3" customFormat="1" ht="54" customHeight="1" spans="1:17">
      <c r="A127" s="29">
        <v>120</v>
      </c>
      <c r="B127" s="30" t="s">
        <v>386</v>
      </c>
      <c r="C127" s="29" t="s">
        <v>23</v>
      </c>
      <c r="D127" s="29" t="s">
        <v>387</v>
      </c>
      <c r="E127" s="56" t="s">
        <v>219</v>
      </c>
      <c r="F127" s="56" t="s">
        <v>343</v>
      </c>
      <c r="G127" s="29" t="s">
        <v>205</v>
      </c>
      <c r="H127" s="31" t="s">
        <v>388</v>
      </c>
      <c r="I127" s="43">
        <v>102.414</v>
      </c>
      <c r="J127" s="62">
        <v>102.414</v>
      </c>
      <c r="K127" s="43"/>
      <c r="L127" s="59" t="s">
        <v>207</v>
      </c>
      <c r="M127" s="30" t="s">
        <v>345</v>
      </c>
      <c r="N127" s="30" t="s">
        <v>346</v>
      </c>
      <c r="O127" s="29" t="s">
        <v>205</v>
      </c>
      <c r="P127" s="29"/>
      <c r="Q127" s="47"/>
    </row>
    <row r="128" s="3" customFormat="1" ht="55" customHeight="1" spans="1:17">
      <c r="A128" s="29">
        <v>121</v>
      </c>
      <c r="B128" s="30" t="s">
        <v>389</v>
      </c>
      <c r="C128" s="29" t="s">
        <v>23</v>
      </c>
      <c r="D128" s="29" t="s">
        <v>390</v>
      </c>
      <c r="E128" s="56" t="s">
        <v>219</v>
      </c>
      <c r="F128" s="56" t="s">
        <v>343</v>
      </c>
      <c r="G128" s="29" t="s">
        <v>205</v>
      </c>
      <c r="H128" s="31" t="s">
        <v>391</v>
      </c>
      <c r="I128" s="43">
        <v>93</v>
      </c>
      <c r="J128" s="62">
        <v>93</v>
      </c>
      <c r="K128" s="43"/>
      <c r="L128" s="59" t="s">
        <v>207</v>
      </c>
      <c r="M128" s="30" t="s">
        <v>345</v>
      </c>
      <c r="N128" s="30" t="s">
        <v>346</v>
      </c>
      <c r="O128" s="29" t="s">
        <v>205</v>
      </c>
      <c r="P128" s="29"/>
      <c r="Q128" s="47"/>
    </row>
    <row r="129" s="3" customFormat="1" ht="55" customHeight="1" spans="1:17">
      <c r="A129" s="29">
        <v>122</v>
      </c>
      <c r="B129" s="30" t="s">
        <v>392</v>
      </c>
      <c r="C129" s="29" t="s">
        <v>23</v>
      </c>
      <c r="D129" s="29" t="s">
        <v>393</v>
      </c>
      <c r="E129" s="56" t="s">
        <v>219</v>
      </c>
      <c r="F129" s="56" t="s">
        <v>343</v>
      </c>
      <c r="G129" s="29" t="s">
        <v>205</v>
      </c>
      <c r="H129" s="31" t="s">
        <v>394</v>
      </c>
      <c r="I129" s="43">
        <v>126</v>
      </c>
      <c r="J129" s="62">
        <v>126</v>
      </c>
      <c r="K129" s="43"/>
      <c r="L129" s="59" t="s">
        <v>207</v>
      </c>
      <c r="M129" s="30" t="s">
        <v>345</v>
      </c>
      <c r="N129" s="30" t="s">
        <v>346</v>
      </c>
      <c r="O129" s="29" t="s">
        <v>205</v>
      </c>
      <c r="P129" s="29"/>
      <c r="Q129" s="47"/>
    </row>
    <row r="130" s="3" customFormat="1" ht="58" customHeight="1" spans="1:17">
      <c r="A130" s="29">
        <v>123</v>
      </c>
      <c r="B130" s="30" t="s">
        <v>395</v>
      </c>
      <c r="C130" s="29" t="s">
        <v>23</v>
      </c>
      <c r="D130" s="29" t="s">
        <v>396</v>
      </c>
      <c r="E130" s="56" t="s">
        <v>219</v>
      </c>
      <c r="F130" s="56" t="s">
        <v>343</v>
      </c>
      <c r="G130" s="29" t="s">
        <v>205</v>
      </c>
      <c r="H130" s="31" t="s">
        <v>397</v>
      </c>
      <c r="I130" s="43">
        <v>105</v>
      </c>
      <c r="J130" s="62">
        <v>105</v>
      </c>
      <c r="K130" s="43"/>
      <c r="L130" s="59" t="s">
        <v>207</v>
      </c>
      <c r="M130" s="30" t="s">
        <v>345</v>
      </c>
      <c r="N130" s="30" t="s">
        <v>346</v>
      </c>
      <c r="O130" s="29" t="s">
        <v>205</v>
      </c>
      <c r="P130" s="29"/>
      <c r="Q130" s="47"/>
    </row>
    <row r="131" s="8" customFormat="1" ht="43" customHeight="1" spans="1:16">
      <c r="A131" s="29">
        <v>124</v>
      </c>
      <c r="B131" s="63" t="s">
        <v>398</v>
      </c>
      <c r="C131" s="29" t="s">
        <v>23</v>
      </c>
      <c r="D131" s="59" t="s">
        <v>399</v>
      </c>
      <c r="E131" s="59" t="s">
        <v>178</v>
      </c>
      <c r="F131" s="59" t="s">
        <v>26</v>
      </c>
      <c r="G131" s="59"/>
      <c r="H131" s="64" t="s">
        <v>400</v>
      </c>
      <c r="I131" s="43">
        <f t="shared" ref="I131:I171" si="3">J131+K131</f>
        <v>6.5</v>
      </c>
      <c r="J131" s="80">
        <v>6.5</v>
      </c>
      <c r="K131" s="43"/>
      <c r="L131" s="59" t="s">
        <v>207</v>
      </c>
      <c r="M131" s="64" t="s">
        <v>401</v>
      </c>
      <c r="N131" s="64" t="s">
        <v>209</v>
      </c>
      <c r="O131" s="59" t="s">
        <v>402</v>
      </c>
      <c r="P131" s="59"/>
    </row>
    <row r="132" s="8" customFormat="1" ht="43" customHeight="1" spans="1:16">
      <c r="A132" s="29">
        <v>125</v>
      </c>
      <c r="B132" s="63" t="s">
        <v>403</v>
      </c>
      <c r="C132" s="29" t="s">
        <v>23</v>
      </c>
      <c r="D132" s="59" t="s">
        <v>404</v>
      </c>
      <c r="E132" s="59" t="s">
        <v>178</v>
      </c>
      <c r="F132" s="59" t="s">
        <v>26</v>
      </c>
      <c r="G132" s="59"/>
      <c r="H132" s="64" t="s">
        <v>400</v>
      </c>
      <c r="I132" s="43">
        <f t="shared" si="3"/>
        <v>6.5</v>
      </c>
      <c r="J132" s="80">
        <v>6.5</v>
      </c>
      <c r="K132" s="43"/>
      <c r="L132" s="59" t="s">
        <v>207</v>
      </c>
      <c r="M132" s="64" t="s">
        <v>401</v>
      </c>
      <c r="N132" s="64" t="s">
        <v>209</v>
      </c>
      <c r="O132" s="59" t="s">
        <v>402</v>
      </c>
      <c r="P132" s="59"/>
    </row>
    <row r="133" s="8" customFormat="1" ht="43" customHeight="1" spans="1:16">
      <c r="A133" s="29">
        <v>126</v>
      </c>
      <c r="B133" s="63" t="s">
        <v>405</v>
      </c>
      <c r="C133" s="29" t="s">
        <v>23</v>
      </c>
      <c r="D133" s="59" t="s">
        <v>406</v>
      </c>
      <c r="E133" s="59" t="s">
        <v>178</v>
      </c>
      <c r="F133" s="59" t="s">
        <v>26</v>
      </c>
      <c r="G133" s="59"/>
      <c r="H133" s="64" t="s">
        <v>400</v>
      </c>
      <c r="I133" s="43">
        <f t="shared" si="3"/>
        <v>6.5</v>
      </c>
      <c r="J133" s="80">
        <v>6.5</v>
      </c>
      <c r="K133" s="43"/>
      <c r="L133" s="59" t="s">
        <v>207</v>
      </c>
      <c r="M133" s="64" t="s">
        <v>401</v>
      </c>
      <c r="N133" s="64" t="s">
        <v>209</v>
      </c>
      <c r="O133" s="59" t="s">
        <v>402</v>
      </c>
      <c r="P133" s="59"/>
    </row>
    <row r="134" s="8" customFormat="1" ht="43" customHeight="1" spans="1:16">
      <c r="A134" s="29">
        <v>127</v>
      </c>
      <c r="B134" s="63" t="s">
        <v>407</v>
      </c>
      <c r="C134" s="29" t="s">
        <v>23</v>
      </c>
      <c r="D134" s="59" t="s">
        <v>408</v>
      </c>
      <c r="E134" s="59" t="s">
        <v>178</v>
      </c>
      <c r="F134" s="59" t="s">
        <v>26</v>
      </c>
      <c r="G134" s="59"/>
      <c r="H134" s="64" t="s">
        <v>400</v>
      </c>
      <c r="I134" s="43">
        <f t="shared" si="3"/>
        <v>6.5</v>
      </c>
      <c r="J134" s="80">
        <v>6.5</v>
      </c>
      <c r="K134" s="43"/>
      <c r="L134" s="59" t="s">
        <v>207</v>
      </c>
      <c r="M134" s="64" t="s">
        <v>401</v>
      </c>
      <c r="N134" s="64" t="s">
        <v>209</v>
      </c>
      <c r="O134" s="59" t="s">
        <v>402</v>
      </c>
      <c r="P134" s="59"/>
    </row>
    <row r="135" s="8" customFormat="1" ht="43" customHeight="1" spans="1:16">
      <c r="A135" s="29">
        <v>128</v>
      </c>
      <c r="B135" s="63" t="s">
        <v>409</v>
      </c>
      <c r="C135" s="29" t="s">
        <v>23</v>
      </c>
      <c r="D135" s="59" t="s">
        <v>410</v>
      </c>
      <c r="E135" s="59" t="s">
        <v>178</v>
      </c>
      <c r="F135" s="59" t="s">
        <v>26</v>
      </c>
      <c r="G135" s="59"/>
      <c r="H135" s="64" t="s">
        <v>411</v>
      </c>
      <c r="I135" s="43">
        <f t="shared" si="3"/>
        <v>3.9</v>
      </c>
      <c r="J135" s="80">
        <v>3.9</v>
      </c>
      <c r="K135" s="43"/>
      <c r="L135" s="59" t="s">
        <v>207</v>
      </c>
      <c r="M135" s="64" t="s">
        <v>401</v>
      </c>
      <c r="N135" s="64" t="s">
        <v>209</v>
      </c>
      <c r="O135" s="59" t="s">
        <v>402</v>
      </c>
      <c r="P135" s="59"/>
    </row>
    <row r="136" s="8" customFormat="1" ht="43" customHeight="1" spans="1:16">
      <c r="A136" s="29">
        <v>129</v>
      </c>
      <c r="B136" s="63" t="s">
        <v>412</v>
      </c>
      <c r="C136" s="29" t="s">
        <v>23</v>
      </c>
      <c r="D136" s="59" t="s">
        <v>413</v>
      </c>
      <c r="E136" s="59" t="s">
        <v>178</v>
      </c>
      <c r="F136" s="59" t="s">
        <v>26</v>
      </c>
      <c r="G136" s="59"/>
      <c r="H136" s="64" t="s">
        <v>414</v>
      </c>
      <c r="I136" s="43">
        <f t="shared" si="3"/>
        <v>2.6</v>
      </c>
      <c r="J136" s="80">
        <v>2.6</v>
      </c>
      <c r="K136" s="43"/>
      <c r="L136" s="59" t="s">
        <v>207</v>
      </c>
      <c r="M136" s="64" t="s">
        <v>401</v>
      </c>
      <c r="N136" s="64" t="s">
        <v>209</v>
      </c>
      <c r="O136" s="59" t="s">
        <v>402</v>
      </c>
      <c r="P136" s="59"/>
    </row>
    <row r="137" s="8" customFormat="1" ht="43" customHeight="1" spans="1:16">
      <c r="A137" s="29">
        <v>130</v>
      </c>
      <c r="B137" s="63" t="s">
        <v>415</v>
      </c>
      <c r="C137" s="29" t="s">
        <v>23</v>
      </c>
      <c r="D137" s="59" t="s">
        <v>416</v>
      </c>
      <c r="E137" s="59" t="s">
        <v>178</v>
      </c>
      <c r="F137" s="59" t="s">
        <v>26</v>
      </c>
      <c r="G137" s="59"/>
      <c r="H137" s="64" t="s">
        <v>400</v>
      </c>
      <c r="I137" s="43">
        <f t="shared" si="3"/>
        <v>6.5</v>
      </c>
      <c r="J137" s="80">
        <v>6.5</v>
      </c>
      <c r="K137" s="43"/>
      <c r="L137" s="59" t="s">
        <v>207</v>
      </c>
      <c r="M137" s="64" t="s">
        <v>401</v>
      </c>
      <c r="N137" s="64" t="s">
        <v>209</v>
      </c>
      <c r="O137" s="59" t="s">
        <v>402</v>
      </c>
      <c r="P137" s="59"/>
    </row>
    <row r="138" s="8" customFormat="1" ht="43" customHeight="1" spans="1:16">
      <c r="A138" s="29">
        <v>131</v>
      </c>
      <c r="B138" s="63" t="s">
        <v>417</v>
      </c>
      <c r="C138" s="29" t="s">
        <v>23</v>
      </c>
      <c r="D138" s="59" t="s">
        <v>418</v>
      </c>
      <c r="E138" s="59" t="s">
        <v>178</v>
      </c>
      <c r="F138" s="59" t="s">
        <v>26</v>
      </c>
      <c r="G138" s="59"/>
      <c r="H138" s="64" t="s">
        <v>400</v>
      </c>
      <c r="I138" s="43">
        <f t="shared" si="3"/>
        <v>6.5</v>
      </c>
      <c r="J138" s="80">
        <v>6.5</v>
      </c>
      <c r="K138" s="43"/>
      <c r="L138" s="59" t="s">
        <v>207</v>
      </c>
      <c r="M138" s="64" t="s">
        <v>401</v>
      </c>
      <c r="N138" s="64" t="s">
        <v>209</v>
      </c>
      <c r="O138" s="59" t="s">
        <v>402</v>
      </c>
      <c r="P138" s="59"/>
    </row>
    <row r="139" s="8" customFormat="1" ht="43" customHeight="1" spans="1:16">
      <c r="A139" s="29">
        <v>132</v>
      </c>
      <c r="B139" s="63" t="s">
        <v>419</v>
      </c>
      <c r="C139" s="29" t="s">
        <v>23</v>
      </c>
      <c r="D139" s="59" t="s">
        <v>420</v>
      </c>
      <c r="E139" s="59" t="s">
        <v>178</v>
      </c>
      <c r="F139" s="59" t="s">
        <v>26</v>
      </c>
      <c r="G139" s="59"/>
      <c r="H139" s="64" t="s">
        <v>421</v>
      </c>
      <c r="I139" s="43">
        <f t="shared" si="3"/>
        <v>13</v>
      </c>
      <c r="J139" s="80">
        <v>13</v>
      </c>
      <c r="K139" s="43"/>
      <c r="L139" s="59" t="s">
        <v>207</v>
      </c>
      <c r="M139" s="64" t="s">
        <v>401</v>
      </c>
      <c r="N139" s="64" t="s">
        <v>209</v>
      </c>
      <c r="O139" s="59" t="s">
        <v>402</v>
      </c>
      <c r="P139" s="59"/>
    </row>
    <row r="140" s="8" customFormat="1" ht="43" customHeight="1" spans="1:16">
      <c r="A140" s="29">
        <v>133</v>
      </c>
      <c r="B140" s="63" t="s">
        <v>422</v>
      </c>
      <c r="C140" s="29" t="s">
        <v>23</v>
      </c>
      <c r="D140" s="59" t="s">
        <v>367</v>
      </c>
      <c r="E140" s="59" t="s">
        <v>178</v>
      </c>
      <c r="F140" s="59" t="s">
        <v>26</v>
      </c>
      <c r="G140" s="59"/>
      <c r="H140" s="64" t="s">
        <v>400</v>
      </c>
      <c r="I140" s="43">
        <f t="shared" si="3"/>
        <v>6.5</v>
      </c>
      <c r="J140" s="80">
        <v>6.5</v>
      </c>
      <c r="K140" s="43"/>
      <c r="L140" s="59" t="s">
        <v>207</v>
      </c>
      <c r="M140" s="64" t="s">
        <v>401</v>
      </c>
      <c r="N140" s="64" t="s">
        <v>209</v>
      </c>
      <c r="O140" s="59" t="s">
        <v>402</v>
      </c>
      <c r="P140" s="59"/>
    </row>
    <row r="141" s="8" customFormat="1" ht="43" customHeight="1" spans="1:16">
      <c r="A141" s="29">
        <v>134</v>
      </c>
      <c r="B141" s="63" t="s">
        <v>423</v>
      </c>
      <c r="C141" s="29" t="s">
        <v>23</v>
      </c>
      <c r="D141" s="59" t="s">
        <v>424</v>
      </c>
      <c r="E141" s="59" t="s">
        <v>178</v>
      </c>
      <c r="F141" s="59" t="s">
        <v>26</v>
      </c>
      <c r="G141" s="59"/>
      <c r="H141" s="64" t="s">
        <v>400</v>
      </c>
      <c r="I141" s="43">
        <f t="shared" si="3"/>
        <v>6.5</v>
      </c>
      <c r="J141" s="80">
        <v>6.5</v>
      </c>
      <c r="K141" s="43"/>
      <c r="L141" s="59" t="s">
        <v>207</v>
      </c>
      <c r="M141" s="64" t="s">
        <v>401</v>
      </c>
      <c r="N141" s="64" t="s">
        <v>209</v>
      </c>
      <c r="O141" s="59" t="s">
        <v>402</v>
      </c>
      <c r="P141" s="59"/>
    </row>
    <row r="142" s="8" customFormat="1" ht="43" customHeight="1" spans="1:16">
      <c r="A142" s="29">
        <v>135</v>
      </c>
      <c r="B142" s="63" t="s">
        <v>425</v>
      </c>
      <c r="C142" s="29" t="s">
        <v>23</v>
      </c>
      <c r="D142" s="59" t="s">
        <v>426</v>
      </c>
      <c r="E142" s="59" t="s">
        <v>178</v>
      </c>
      <c r="F142" s="59" t="s">
        <v>26</v>
      </c>
      <c r="G142" s="59"/>
      <c r="H142" s="64" t="s">
        <v>400</v>
      </c>
      <c r="I142" s="43">
        <f t="shared" si="3"/>
        <v>6.5</v>
      </c>
      <c r="J142" s="80">
        <v>6.5</v>
      </c>
      <c r="K142" s="43"/>
      <c r="L142" s="59" t="s">
        <v>207</v>
      </c>
      <c r="M142" s="64" t="s">
        <v>401</v>
      </c>
      <c r="N142" s="64" t="s">
        <v>209</v>
      </c>
      <c r="O142" s="59" t="s">
        <v>402</v>
      </c>
      <c r="P142" s="59"/>
    </row>
    <row r="143" s="8" customFormat="1" ht="43" customHeight="1" spans="1:16">
      <c r="A143" s="29">
        <v>136</v>
      </c>
      <c r="B143" s="63" t="s">
        <v>427</v>
      </c>
      <c r="C143" s="29" t="s">
        <v>23</v>
      </c>
      <c r="D143" s="59" t="s">
        <v>428</v>
      </c>
      <c r="E143" s="59" t="s">
        <v>178</v>
      </c>
      <c r="F143" s="59" t="s">
        <v>26</v>
      </c>
      <c r="G143" s="59"/>
      <c r="H143" s="64" t="s">
        <v>400</v>
      </c>
      <c r="I143" s="43">
        <f t="shared" si="3"/>
        <v>6.5</v>
      </c>
      <c r="J143" s="80">
        <v>6.5</v>
      </c>
      <c r="K143" s="43"/>
      <c r="L143" s="59" t="s">
        <v>207</v>
      </c>
      <c r="M143" s="64" t="s">
        <v>401</v>
      </c>
      <c r="N143" s="64" t="s">
        <v>209</v>
      </c>
      <c r="O143" s="59" t="s">
        <v>402</v>
      </c>
      <c r="P143" s="59"/>
    </row>
    <row r="144" s="8" customFormat="1" ht="43" customHeight="1" spans="1:16">
      <c r="A144" s="29">
        <v>137</v>
      </c>
      <c r="B144" s="63" t="s">
        <v>429</v>
      </c>
      <c r="C144" s="29" t="s">
        <v>23</v>
      </c>
      <c r="D144" s="59" t="s">
        <v>430</v>
      </c>
      <c r="E144" s="59" t="s">
        <v>178</v>
      </c>
      <c r="F144" s="59" t="s">
        <v>26</v>
      </c>
      <c r="G144" s="59"/>
      <c r="H144" s="64" t="s">
        <v>400</v>
      </c>
      <c r="I144" s="43">
        <f t="shared" si="3"/>
        <v>6.5</v>
      </c>
      <c r="J144" s="80">
        <v>6.5</v>
      </c>
      <c r="K144" s="43"/>
      <c r="L144" s="59" t="s">
        <v>207</v>
      </c>
      <c r="M144" s="64" t="s">
        <v>401</v>
      </c>
      <c r="N144" s="64" t="s">
        <v>209</v>
      </c>
      <c r="O144" s="59" t="s">
        <v>402</v>
      </c>
      <c r="P144" s="59"/>
    </row>
    <row r="145" s="8" customFormat="1" ht="43" customHeight="1" spans="1:16">
      <c r="A145" s="29">
        <v>138</v>
      </c>
      <c r="B145" s="63" t="s">
        <v>431</v>
      </c>
      <c r="C145" s="29" t="s">
        <v>23</v>
      </c>
      <c r="D145" s="59" t="s">
        <v>315</v>
      </c>
      <c r="E145" s="59" t="s">
        <v>178</v>
      </c>
      <c r="F145" s="59" t="s">
        <v>26</v>
      </c>
      <c r="G145" s="59"/>
      <c r="H145" s="64" t="s">
        <v>400</v>
      </c>
      <c r="I145" s="43">
        <f t="shared" si="3"/>
        <v>6.5</v>
      </c>
      <c r="J145" s="80">
        <v>6.5</v>
      </c>
      <c r="K145" s="43"/>
      <c r="L145" s="59" t="s">
        <v>207</v>
      </c>
      <c r="M145" s="64" t="s">
        <v>401</v>
      </c>
      <c r="N145" s="64" t="s">
        <v>209</v>
      </c>
      <c r="O145" s="59" t="s">
        <v>402</v>
      </c>
      <c r="P145" s="59"/>
    </row>
    <row r="146" s="8" customFormat="1" ht="43" customHeight="1" spans="1:16">
      <c r="A146" s="29">
        <v>139</v>
      </c>
      <c r="B146" s="63" t="s">
        <v>432</v>
      </c>
      <c r="C146" s="29" t="s">
        <v>23</v>
      </c>
      <c r="D146" s="59" t="s">
        <v>433</v>
      </c>
      <c r="E146" s="59" t="s">
        <v>178</v>
      </c>
      <c r="F146" s="59" t="s">
        <v>26</v>
      </c>
      <c r="G146" s="59"/>
      <c r="H146" s="64" t="s">
        <v>414</v>
      </c>
      <c r="I146" s="43">
        <f t="shared" si="3"/>
        <v>2.6</v>
      </c>
      <c r="J146" s="80">
        <v>2.6</v>
      </c>
      <c r="K146" s="43"/>
      <c r="L146" s="59" t="s">
        <v>207</v>
      </c>
      <c r="M146" s="64" t="s">
        <v>401</v>
      </c>
      <c r="N146" s="64" t="s">
        <v>209</v>
      </c>
      <c r="O146" s="59" t="s">
        <v>402</v>
      </c>
      <c r="P146" s="59"/>
    </row>
    <row r="147" s="8" customFormat="1" ht="43" customHeight="1" spans="1:16">
      <c r="A147" s="29">
        <v>140</v>
      </c>
      <c r="B147" s="63" t="s">
        <v>434</v>
      </c>
      <c r="C147" s="29" t="s">
        <v>23</v>
      </c>
      <c r="D147" s="59" t="s">
        <v>435</v>
      </c>
      <c r="E147" s="59" t="s">
        <v>178</v>
      </c>
      <c r="F147" s="59" t="s">
        <v>26</v>
      </c>
      <c r="G147" s="59"/>
      <c r="H147" s="64" t="s">
        <v>411</v>
      </c>
      <c r="I147" s="43">
        <f t="shared" si="3"/>
        <v>3.9</v>
      </c>
      <c r="J147" s="80">
        <v>3.9</v>
      </c>
      <c r="K147" s="43"/>
      <c r="L147" s="59" t="s">
        <v>207</v>
      </c>
      <c r="M147" s="64" t="s">
        <v>401</v>
      </c>
      <c r="N147" s="64" t="s">
        <v>209</v>
      </c>
      <c r="O147" s="59" t="s">
        <v>402</v>
      </c>
      <c r="P147" s="59"/>
    </row>
    <row r="148" s="8" customFormat="1" ht="43" customHeight="1" spans="1:16">
      <c r="A148" s="29">
        <v>141</v>
      </c>
      <c r="B148" s="63" t="s">
        <v>436</v>
      </c>
      <c r="C148" s="29" t="s">
        <v>23</v>
      </c>
      <c r="D148" s="59" t="s">
        <v>437</v>
      </c>
      <c r="E148" s="59" t="s">
        <v>178</v>
      </c>
      <c r="F148" s="59" t="s">
        <v>26</v>
      </c>
      <c r="G148" s="59"/>
      <c r="H148" s="64" t="s">
        <v>421</v>
      </c>
      <c r="I148" s="43">
        <f t="shared" si="3"/>
        <v>13</v>
      </c>
      <c r="J148" s="80">
        <v>13</v>
      </c>
      <c r="K148" s="43"/>
      <c r="L148" s="59" t="s">
        <v>207</v>
      </c>
      <c r="M148" s="64" t="s">
        <v>401</v>
      </c>
      <c r="N148" s="64" t="s">
        <v>209</v>
      </c>
      <c r="O148" s="59" t="s">
        <v>402</v>
      </c>
      <c r="P148" s="59"/>
    </row>
    <row r="149" s="8" customFormat="1" ht="43" customHeight="1" spans="1:16">
      <c r="A149" s="29">
        <v>142</v>
      </c>
      <c r="B149" s="63" t="s">
        <v>438</v>
      </c>
      <c r="C149" s="29" t="s">
        <v>23</v>
      </c>
      <c r="D149" s="59" t="s">
        <v>439</v>
      </c>
      <c r="E149" s="59" t="s">
        <v>178</v>
      </c>
      <c r="F149" s="59" t="s">
        <v>26</v>
      </c>
      <c r="G149" s="59"/>
      <c r="H149" s="64" t="s">
        <v>400</v>
      </c>
      <c r="I149" s="43">
        <f t="shared" si="3"/>
        <v>6.5</v>
      </c>
      <c r="J149" s="80">
        <v>6.5</v>
      </c>
      <c r="K149" s="43"/>
      <c r="L149" s="59" t="s">
        <v>207</v>
      </c>
      <c r="M149" s="64" t="s">
        <v>401</v>
      </c>
      <c r="N149" s="64" t="s">
        <v>209</v>
      </c>
      <c r="O149" s="59" t="s">
        <v>402</v>
      </c>
      <c r="P149" s="59"/>
    </row>
    <row r="150" s="8" customFormat="1" ht="43" customHeight="1" spans="1:16">
      <c r="A150" s="29">
        <v>143</v>
      </c>
      <c r="B150" s="63" t="s">
        <v>440</v>
      </c>
      <c r="C150" s="29" t="s">
        <v>23</v>
      </c>
      <c r="D150" s="59" t="s">
        <v>177</v>
      </c>
      <c r="E150" s="59" t="s">
        <v>178</v>
      </c>
      <c r="F150" s="59" t="s">
        <v>26</v>
      </c>
      <c r="G150" s="59"/>
      <c r="H150" s="64" t="s">
        <v>400</v>
      </c>
      <c r="I150" s="43">
        <f t="shared" si="3"/>
        <v>6.5</v>
      </c>
      <c r="J150" s="80">
        <v>6.5</v>
      </c>
      <c r="K150" s="43"/>
      <c r="L150" s="59" t="s">
        <v>207</v>
      </c>
      <c r="M150" s="64" t="s">
        <v>401</v>
      </c>
      <c r="N150" s="64" t="s">
        <v>209</v>
      </c>
      <c r="O150" s="59" t="s">
        <v>402</v>
      </c>
      <c r="P150" s="59"/>
    </row>
    <row r="151" s="8" customFormat="1" ht="43" customHeight="1" spans="1:16">
      <c r="A151" s="29">
        <v>144</v>
      </c>
      <c r="B151" s="63" t="s">
        <v>441</v>
      </c>
      <c r="C151" s="29" t="s">
        <v>23</v>
      </c>
      <c r="D151" s="59" t="s">
        <v>241</v>
      </c>
      <c r="E151" s="59" t="s">
        <v>178</v>
      </c>
      <c r="F151" s="59" t="s">
        <v>26</v>
      </c>
      <c r="G151" s="59"/>
      <c r="H151" s="64" t="s">
        <v>442</v>
      </c>
      <c r="I151" s="43">
        <f t="shared" si="3"/>
        <v>19.5</v>
      </c>
      <c r="J151" s="80">
        <v>19.5</v>
      </c>
      <c r="K151" s="43"/>
      <c r="L151" s="59" t="s">
        <v>207</v>
      </c>
      <c r="M151" s="64" t="s">
        <v>401</v>
      </c>
      <c r="N151" s="64" t="s">
        <v>209</v>
      </c>
      <c r="O151" s="59" t="s">
        <v>402</v>
      </c>
      <c r="P151" s="59"/>
    </row>
    <row r="152" s="8" customFormat="1" ht="43" customHeight="1" spans="1:16">
      <c r="A152" s="29">
        <v>145</v>
      </c>
      <c r="B152" s="63" t="s">
        <v>443</v>
      </c>
      <c r="C152" s="29" t="s">
        <v>23</v>
      </c>
      <c r="D152" s="59" t="s">
        <v>444</v>
      </c>
      <c r="E152" s="59" t="s">
        <v>178</v>
      </c>
      <c r="F152" s="59" t="s">
        <v>26</v>
      </c>
      <c r="G152" s="59"/>
      <c r="H152" s="64" t="s">
        <v>400</v>
      </c>
      <c r="I152" s="43">
        <f t="shared" si="3"/>
        <v>6.5</v>
      </c>
      <c r="J152" s="80">
        <v>6.5</v>
      </c>
      <c r="K152" s="43"/>
      <c r="L152" s="59" t="s">
        <v>207</v>
      </c>
      <c r="M152" s="64" t="s">
        <v>401</v>
      </c>
      <c r="N152" s="64" t="s">
        <v>209</v>
      </c>
      <c r="O152" s="59" t="s">
        <v>402</v>
      </c>
      <c r="P152" s="59"/>
    </row>
    <row r="153" s="8" customFormat="1" ht="43" customHeight="1" spans="1:16">
      <c r="A153" s="29">
        <v>146</v>
      </c>
      <c r="B153" s="63" t="s">
        <v>445</v>
      </c>
      <c r="C153" s="29" t="s">
        <v>23</v>
      </c>
      <c r="D153" s="59" t="s">
        <v>446</v>
      </c>
      <c r="E153" s="59" t="s">
        <v>178</v>
      </c>
      <c r="F153" s="59" t="s">
        <v>26</v>
      </c>
      <c r="G153" s="59"/>
      <c r="H153" s="64" t="s">
        <v>421</v>
      </c>
      <c r="I153" s="43">
        <f t="shared" si="3"/>
        <v>13</v>
      </c>
      <c r="J153" s="80">
        <v>13</v>
      </c>
      <c r="K153" s="43"/>
      <c r="L153" s="59" t="s">
        <v>207</v>
      </c>
      <c r="M153" s="64" t="s">
        <v>401</v>
      </c>
      <c r="N153" s="64" t="s">
        <v>209</v>
      </c>
      <c r="O153" s="59" t="s">
        <v>402</v>
      </c>
      <c r="P153" s="59"/>
    </row>
    <row r="154" s="8" customFormat="1" ht="43" customHeight="1" spans="1:16">
      <c r="A154" s="29">
        <v>147</v>
      </c>
      <c r="B154" s="63" t="s">
        <v>447</v>
      </c>
      <c r="C154" s="29" t="s">
        <v>23</v>
      </c>
      <c r="D154" s="59" t="s">
        <v>448</v>
      </c>
      <c r="E154" s="59" t="s">
        <v>178</v>
      </c>
      <c r="F154" s="59" t="s">
        <v>26</v>
      </c>
      <c r="G154" s="59"/>
      <c r="H154" s="64" t="s">
        <v>449</v>
      </c>
      <c r="I154" s="43">
        <f t="shared" si="3"/>
        <v>7.8</v>
      </c>
      <c r="J154" s="80">
        <v>7.8</v>
      </c>
      <c r="K154" s="43"/>
      <c r="L154" s="59" t="s">
        <v>207</v>
      </c>
      <c r="M154" s="64" t="s">
        <v>401</v>
      </c>
      <c r="N154" s="64" t="s">
        <v>209</v>
      </c>
      <c r="O154" s="59" t="s">
        <v>402</v>
      </c>
      <c r="P154" s="59"/>
    </row>
    <row r="155" s="8" customFormat="1" ht="38" customHeight="1" spans="1:16">
      <c r="A155" s="29">
        <v>148</v>
      </c>
      <c r="B155" s="63" t="s">
        <v>450</v>
      </c>
      <c r="C155" s="29" t="s">
        <v>23</v>
      </c>
      <c r="D155" s="59" t="s">
        <v>451</v>
      </c>
      <c r="E155" s="59" t="s">
        <v>178</v>
      </c>
      <c r="F155" s="59" t="s">
        <v>26</v>
      </c>
      <c r="G155" s="59"/>
      <c r="H155" s="64" t="s">
        <v>452</v>
      </c>
      <c r="I155" s="43">
        <f t="shared" si="3"/>
        <v>7.8</v>
      </c>
      <c r="J155" s="80">
        <v>7.8</v>
      </c>
      <c r="K155" s="43"/>
      <c r="L155" s="59" t="s">
        <v>207</v>
      </c>
      <c r="M155" s="64" t="s">
        <v>401</v>
      </c>
      <c r="N155" s="64" t="s">
        <v>209</v>
      </c>
      <c r="O155" s="59" t="s">
        <v>402</v>
      </c>
      <c r="P155" s="59"/>
    </row>
    <row r="156" s="8" customFormat="1" ht="38" customHeight="1" spans="1:16">
      <c r="A156" s="29">
        <v>149</v>
      </c>
      <c r="B156" s="63" t="s">
        <v>453</v>
      </c>
      <c r="C156" s="29" t="s">
        <v>23</v>
      </c>
      <c r="D156" s="59" t="s">
        <v>454</v>
      </c>
      <c r="E156" s="59" t="s">
        <v>178</v>
      </c>
      <c r="F156" s="59" t="s">
        <v>26</v>
      </c>
      <c r="G156" s="59"/>
      <c r="H156" s="64" t="s">
        <v>455</v>
      </c>
      <c r="I156" s="43">
        <f t="shared" si="3"/>
        <v>10.4</v>
      </c>
      <c r="J156" s="80">
        <v>10.4</v>
      </c>
      <c r="K156" s="43"/>
      <c r="L156" s="59" t="s">
        <v>207</v>
      </c>
      <c r="M156" s="64" t="s">
        <v>401</v>
      </c>
      <c r="N156" s="64" t="s">
        <v>209</v>
      </c>
      <c r="O156" s="59" t="s">
        <v>402</v>
      </c>
      <c r="P156" s="59"/>
    </row>
    <row r="157" s="7" customFormat="1" ht="81" customHeight="1" spans="1:17">
      <c r="A157" s="29">
        <v>150</v>
      </c>
      <c r="B157" s="30" t="s">
        <v>456</v>
      </c>
      <c r="C157" s="29" t="s">
        <v>457</v>
      </c>
      <c r="D157" s="65" t="s">
        <v>458</v>
      </c>
      <c r="E157" s="66" t="s">
        <v>459</v>
      </c>
      <c r="F157" s="66" t="s">
        <v>460</v>
      </c>
      <c r="G157" s="31" t="s">
        <v>461</v>
      </c>
      <c r="H157" s="67" t="s">
        <v>462</v>
      </c>
      <c r="I157" s="43">
        <v>615.35</v>
      </c>
      <c r="J157" s="43">
        <v>500</v>
      </c>
      <c r="K157" s="43">
        <v>115.4</v>
      </c>
      <c r="L157" s="29" t="s">
        <v>29</v>
      </c>
      <c r="M157" s="30" t="s">
        <v>463</v>
      </c>
      <c r="N157" s="30" t="s">
        <v>464</v>
      </c>
      <c r="O157" s="29" t="s">
        <v>465</v>
      </c>
      <c r="P157" s="29"/>
      <c r="Q157" s="6"/>
    </row>
    <row r="158" s="9" customFormat="1" ht="69" customHeight="1" spans="1:16">
      <c r="A158" s="29">
        <v>151</v>
      </c>
      <c r="B158" s="30" t="s">
        <v>466</v>
      </c>
      <c r="C158" s="29" t="s">
        <v>467</v>
      </c>
      <c r="D158" s="29" t="s">
        <v>468</v>
      </c>
      <c r="E158" s="29">
        <v>2022.06</v>
      </c>
      <c r="F158" s="29">
        <v>2022.12</v>
      </c>
      <c r="G158" s="29" t="s">
        <v>469</v>
      </c>
      <c r="H158" s="51" t="s">
        <v>470</v>
      </c>
      <c r="I158" s="43">
        <v>206.3</v>
      </c>
      <c r="J158" s="43">
        <v>61</v>
      </c>
      <c r="K158" s="43">
        <f t="shared" ref="K158:K163" si="4">I158-J158</f>
        <v>145.3</v>
      </c>
      <c r="L158" s="29" t="s">
        <v>29</v>
      </c>
      <c r="M158" s="30" t="s">
        <v>471</v>
      </c>
      <c r="N158" s="57" t="s">
        <v>472</v>
      </c>
      <c r="O158" s="29" t="s">
        <v>224</v>
      </c>
      <c r="P158" s="31"/>
    </row>
    <row r="159" s="9" customFormat="1" ht="111" customHeight="1" spans="1:16">
      <c r="A159" s="29">
        <v>152</v>
      </c>
      <c r="B159" s="30" t="s">
        <v>473</v>
      </c>
      <c r="C159" s="29" t="s">
        <v>23</v>
      </c>
      <c r="D159" s="31" t="s">
        <v>474</v>
      </c>
      <c r="E159" s="29" t="s">
        <v>25</v>
      </c>
      <c r="F159" s="29" t="s">
        <v>475</v>
      </c>
      <c r="G159" s="29" t="s">
        <v>257</v>
      </c>
      <c r="H159" s="57" t="s">
        <v>476</v>
      </c>
      <c r="I159" s="43">
        <v>501.4</v>
      </c>
      <c r="J159" s="43">
        <v>150.42</v>
      </c>
      <c r="K159" s="43">
        <f t="shared" si="4"/>
        <v>350.98</v>
      </c>
      <c r="L159" s="29" t="s">
        <v>29</v>
      </c>
      <c r="M159" s="30" t="s">
        <v>477</v>
      </c>
      <c r="N159" s="57" t="s">
        <v>478</v>
      </c>
      <c r="O159" s="29" t="s">
        <v>224</v>
      </c>
      <c r="P159" s="31"/>
    </row>
    <row r="160" s="9" customFormat="1" ht="63" customHeight="1" spans="1:16">
      <c r="A160" s="29">
        <v>153</v>
      </c>
      <c r="B160" s="30" t="s">
        <v>479</v>
      </c>
      <c r="C160" s="29" t="s">
        <v>23</v>
      </c>
      <c r="D160" s="29" t="s">
        <v>480</v>
      </c>
      <c r="E160" s="29">
        <v>2022.3</v>
      </c>
      <c r="F160" s="29">
        <v>2022.12</v>
      </c>
      <c r="G160" s="68" t="s">
        <v>481</v>
      </c>
      <c r="H160" s="30" t="s">
        <v>482</v>
      </c>
      <c r="I160" s="43">
        <v>120</v>
      </c>
      <c r="J160" s="43">
        <v>36</v>
      </c>
      <c r="K160" s="43">
        <f t="shared" si="4"/>
        <v>84</v>
      </c>
      <c r="L160" s="29" t="s">
        <v>29</v>
      </c>
      <c r="M160" s="30" t="s">
        <v>483</v>
      </c>
      <c r="N160" s="30" t="s">
        <v>484</v>
      </c>
      <c r="O160" s="29" t="s">
        <v>224</v>
      </c>
      <c r="P160" s="31"/>
    </row>
    <row r="161" s="9" customFormat="1" ht="95" customHeight="1" spans="1:16">
      <c r="A161" s="29">
        <v>154</v>
      </c>
      <c r="B161" s="30" t="s">
        <v>485</v>
      </c>
      <c r="C161" s="29" t="s">
        <v>23</v>
      </c>
      <c r="D161" s="29" t="s">
        <v>480</v>
      </c>
      <c r="E161" s="29">
        <v>2022.3</v>
      </c>
      <c r="F161" s="29">
        <v>2022.12</v>
      </c>
      <c r="G161" s="68" t="s">
        <v>481</v>
      </c>
      <c r="H161" s="57" t="s">
        <v>486</v>
      </c>
      <c r="I161" s="43">
        <v>116.4</v>
      </c>
      <c r="J161" s="43">
        <v>34.92</v>
      </c>
      <c r="K161" s="43">
        <f t="shared" si="4"/>
        <v>81.48</v>
      </c>
      <c r="L161" s="29" t="s">
        <v>29</v>
      </c>
      <c r="M161" s="30" t="s">
        <v>487</v>
      </c>
      <c r="N161" s="57" t="s">
        <v>488</v>
      </c>
      <c r="O161" s="29" t="s">
        <v>224</v>
      </c>
      <c r="P161" s="31"/>
    </row>
    <row r="162" s="9" customFormat="1" ht="67" customHeight="1" spans="1:16">
      <c r="A162" s="29">
        <v>155</v>
      </c>
      <c r="B162" s="30" t="s">
        <v>489</v>
      </c>
      <c r="C162" s="29" t="s">
        <v>23</v>
      </c>
      <c r="D162" s="29" t="s">
        <v>490</v>
      </c>
      <c r="E162" s="29">
        <v>2022.3</v>
      </c>
      <c r="F162" s="29">
        <v>2022.8</v>
      </c>
      <c r="G162" s="29" t="s">
        <v>491</v>
      </c>
      <c r="H162" s="31" t="s">
        <v>492</v>
      </c>
      <c r="I162" s="43">
        <v>65</v>
      </c>
      <c r="J162" s="43">
        <v>45.5</v>
      </c>
      <c r="K162" s="43">
        <f t="shared" si="4"/>
        <v>19.5</v>
      </c>
      <c r="L162" s="29" t="s">
        <v>29</v>
      </c>
      <c r="M162" s="57" t="s">
        <v>493</v>
      </c>
      <c r="N162" s="30" t="s">
        <v>494</v>
      </c>
      <c r="O162" s="29" t="s">
        <v>224</v>
      </c>
      <c r="P162" s="31"/>
    </row>
    <row r="163" s="9" customFormat="1" ht="83" customHeight="1" spans="1:16">
      <c r="A163" s="29">
        <v>156</v>
      </c>
      <c r="B163" s="30" t="s">
        <v>495</v>
      </c>
      <c r="C163" s="29" t="s">
        <v>23</v>
      </c>
      <c r="D163" s="65" t="s">
        <v>496</v>
      </c>
      <c r="E163" s="29">
        <v>2022.4</v>
      </c>
      <c r="F163" s="43" t="s">
        <v>179</v>
      </c>
      <c r="G163" s="29" t="s">
        <v>497</v>
      </c>
      <c r="H163" s="51" t="s">
        <v>498</v>
      </c>
      <c r="I163" s="43">
        <v>706.96</v>
      </c>
      <c r="J163" s="43">
        <v>212.088</v>
      </c>
      <c r="K163" s="43">
        <f t="shared" si="4"/>
        <v>494.872</v>
      </c>
      <c r="L163" s="29" t="s">
        <v>29</v>
      </c>
      <c r="M163" s="30" t="s">
        <v>499</v>
      </c>
      <c r="N163" s="57" t="s">
        <v>500</v>
      </c>
      <c r="O163" s="29" t="s">
        <v>224</v>
      </c>
      <c r="P163" s="31"/>
    </row>
    <row r="164" s="7" customFormat="1" ht="117" customHeight="1" spans="1:17">
      <c r="A164" s="29">
        <v>157</v>
      </c>
      <c r="B164" s="30" t="s">
        <v>501</v>
      </c>
      <c r="C164" s="31" t="s">
        <v>467</v>
      </c>
      <c r="D164" s="31" t="s">
        <v>502</v>
      </c>
      <c r="E164" s="29" t="s">
        <v>178</v>
      </c>
      <c r="F164" s="29" t="s">
        <v>503</v>
      </c>
      <c r="G164" s="29" t="s">
        <v>504</v>
      </c>
      <c r="H164" s="30" t="s">
        <v>505</v>
      </c>
      <c r="I164" s="43">
        <v>497.2</v>
      </c>
      <c r="J164" s="43">
        <v>149.16</v>
      </c>
      <c r="K164" s="43">
        <v>348.04</v>
      </c>
      <c r="L164" s="29" t="s">
        <v>29</v>
      </c>
      <c r="M164" s="57" t="s">
        <v>506</v>
      </c>
      <c r="N164" s="30" t="s">
        <v>507</v>
      </c>
      <c r="O164" s="29" t="s">
        <v>465</v>
      </c>
      <c r="P164" s="29"/>
      <c r="Q164" s="6"/>
    </row>
    <row r="165" s="9" customFormat="1" ht="88" customHeight="1" spans="1:16">
      <c r="A165" s="29">
        <v>158</v>
      </c>
      <c r="B165" s="64" t="s">
        <v>508</v>
      </c>
      <c r="C165" s="59" t="s">
        <v>245</v>
      </c>
      <c r="D165" s="59" t="s">
        <v>509</v>
      </c>
      <c r="E165" s="59">
        <v>2022.4</v>
      </c>
      <c r="F165" s="59">
        <v>2022.11</v>
      </c>
      <c r="G165" s="59" t="s">
        <v>510</v>
      </c>
      <c r="H165" s="69" t="s">
        <v>511</v>
      </c>
      <c r="I165" s="43">
        <f>J165+K165</f>
        <v>290</v>
      </c>
      <c r="J165" s="43">
        <v>87</v>
      </c>
      <c r="K165" s="43">
        <v>203</v>
      </c>
      <c r="L165" s="29" t="s">
        <v>29</v>
      </c>
      <c r="M165" s="64" t="s">
        <v>512</v>
      </c>
      <c r="N165" s="64" t="s">
        <v>513</v>
      </c>
      <c r="O165" s="59" t="s">
        <v>224</v>
      </c>
      <c r="P165" s="59"/>
    </row>
    <row r="166" s="9" customFormat="1" ht="63" customHeight="1" spans="1:16">
      <c r="A166" s="29">
        <v>159</v>
      </c>
      <c r="B166" s="30" t="s">
        <v>514</v>
      </c>
      <c r="C166" s="29" t="s">
        <v>23</v>
      </c>
      <c r="D166" s="29" t="s">
        <v>515</v>
      </c>
      <c r="E166" s="59">
        <v>2022.4</v>
      </c>
      <c r="F166" s="59">
        <v>2022.11</v>
      </c>
      <c r="G166" s="51" t="s">
        <v>516</v>
      </c>
      <c r="H166" s="31" t="s">
        <v>517</v>
      </c>
      <c r="I166" s="43">
        <f>J166+K166</f>
        <v>100</v>
      </c>
      <c r="J166" s="43">
        <v>80</v>
      </c>
      <c r="K166" s="43">
        <v>20</v>
      </c>
      <c r="L166" s="29" t="s">
        <v>29</v>
      </c>
      <c r="M166" s="30" t="s">
        <v>518</v>
      </c>
      <c r="N166" s="30" t="s">
        <v>519</v>
      </c>
      <c r="O166" s="29" t="s">
        <v>224</v>
      </c>
      <c r="P166" s="31"/>
    </row>
    <row r="167" s="9" customFormat="1" ht="60" customHeight="1" spans="1:16">
      <c r="A167" s="29">
        <v>160</v>
      </c>
      <c r="B167" s="30" t="s">
        <v>520</v>
      </c>
      <c r="C167" s="29" t="s">
        <v>23</v>
      </c>
      <c r="D167" s="29" t="s">
        <v>521</v>
      </c>
      <c r="E167" s="59">
        <v>2022.4</v>
      </c>
      <c r="F167" s="59">
        <v>2022.11</v>
      </c>
      <c r="G167" s="51" t="s">
        <v>522</v>
      </c>
      <c r="H167" s="31" t="s">
        <v>523</v>
      </c>
      <c r="I167" s="43">
        <f>J167+K167</f>
        <v>200</v>
      </c>
      <c r="J167" s="43">
        <v>150</v>
      </c>
      <c r="K167" s="43">
        <v>50</v>
      </c>
      <c r="L167" s="29" t="s">
        <v>29</v>
      </c>
      <c r="M167" s="30" t="s">
        <v>518</v>
      </c>
      <c r="N167" s="30" t="s">
        <v>519</v>
      </c>
      <c r="O167" s="29" t="s">
        <v>224</v>
      </c>
      <c r="P167" s="31"/>
    </row>
    <row r="168" s="10" customFormat="1" ht="69" customHeight="1" spans="1:16">
      <c r="A168" s="29">
        <v>161</v>
      </c>
      <c r="B168" s="64" t="s">
        <v>524</v>
      </c>
      <c r="C168" s="59" t="s">
        <v>467</v>
      </c>
      <c r="D168" s="59" t="s">
        <v>525</v>
      </c>
      <c r="E168" s="59">
        <v>2022.05</v>
      </c>
      <c r="F168" s="59">
        <v>2022.12</v>
      </c>
      <c r="G168" s="70" t="s">
        <v>526</v>
      </c>
      <c r="H168" s="69" t="s">
        <v>527</v>
      </c>
      <c r="I168" s="43">
        <v>710</v>
      </c>
      <c r="J168" s="43">
        <v>497</v>
      </c>
      <c r="K168" s="43">
        <f t="shared" ref="K168:K171" si="5">I168-J168</f>
        <v>213</v>
      </c>
      <c r="L168" s="29" t="s">
        <v>29</v>
      </c>
      <c r="M168" s="64" t="s">
        <v>528</v>
      </c>
      <c r="N168" s="69" t="s">
        <v>529</v>
      </c>
      <c r="O168" s="59" t="s">
        <v>224</v>
      </c>
      <c r="P168" s="59"/>
    </row>
    <row r="169" s="10" customFormat="1" ht="76" customHeight="1" spans="1:16">
      <c r="A169" s="29">
        <v>162</v>
      </c>
      <c r="B169" s="64" t="s">
        <v>530</v>
      </c>
      <c r="C169" s="59" t="s">
        <v>23</v>
      </c>
      <c r="D169" s="59" t="s">
        <v>531</v>
      </c>
      <c r="E169" s="59">
        <v>2022.04</v>
      </c>
      <c r="F169" s="59">
        <v>2022.12</v>
      </c>
      <c r="G169" s="70" t="s">
        <v>532</v>
      </c>
      <c r="H169" s="69" t="s">
        <v>533</v>
      </c>
      <c r="I169" s="43">
        <v>400.2</v>
      </c>
      <c r="J169" s="43">
        <v>120</v>
      </c>
      <c r="K169" s="43">
        <f t="shared" si="5"/>
        <v>280.2</v>
      </c>
      <c r="L169" s="29" t="s">
        <v>29</v>
      </c>
      <c r="M169" s="64" t="s">
        <v>534</v>
      </c>
      <c r="N169" s="64" t="s">
        <v>535</v>
      </c>
      <c r="O169" s="59" t="s">
        <v>224</v>
      </c>
      <c r="P169" s="59"/>
    </row>
    <row r="170" s="10" customFormat="1" ht="195" customHeight="1" spans="1:16">
      <c r="A170" s="29">
        <v>163</v>
      </c>
      <c r="B170" s="64" t="s">
        <v>536</v>
      </c>
      <c r="C170" s="59" t="s">
        <v>23</v>
      </c>
      <c r="D170" s="59" t="s">
        <v>537</v>
      </c>
      <c r="E170" s="59">
        <v>2022.3</v>
      </c>
      <c r="F170" s="59">
        <v>2022.12</v>
      </c>
      <c r="G170" s="59" t="s">
        <v>537</v>
      </c>
      <c r="H170" s="69" t="s">
        <v>538</v>
      </c>
      <c r="I170" s="43">
        <v>460</v>
      </c>
      <c r="J170" s="43">
        <v>360</v>
      </c>
      <c r="K170" s="43">
        <f t="shared" si="5"/>
        <v>100</v>
      </c>
      <c r="L170" s="29" t="s">
        <v>29</v>
      </c>
      <c r="M170" s="64" t="s">
        <v>539</v>
      </c>
      <c r="N170" s="64" t="s">
        <v>540</v>
      </c>
      <c r="O170" s="59" t="s">
        <v>224</v>
      </c>
      <c r="P170" s="59"/>
    </row>
    <row r="171" s="10" customFormat="1" ht="226" customHeight="1" spans="1:16">
      <c r="A171" s="29">
        <v>164</v>
      </c>
      <c r="B171" s="64" t="s">
        <v>541</v>
      </c>
      <c r="C171" s="59" t="s">
        <v>467</v>
      </c>
      <c r="D171" s="59" t="s">
        <v>542</v>
      </c>
      <c r="E171" s="59">
        <v>2022.4</v>
      </c>
      <c r="F171" s="59">
        <v>2022.12</v>
      </c>
      <c r="G171" s="59" t="s">
        <v>543</v>
      </c>
      <c r="H171" s="69" t="s">
        <v>544</v>
      </c>
      <c r="I171" s="43">
        <v>3998.8</v>
      </c>
      <c r="J171" s="43">
        <v>958.8</v>
      </c>
      <c r="K171" s="43">
        <f t="shared" si="5"/>
        <v>3040</v>
      </c>
      <c r="L171" s="29" t="s">
        <v>29</v>
      </c>
      <c r="M171" s="64" t="s">
        <v>545</v>
      </c>
      <c r="N171" s="64" t="s">
        <v>546</v>
      </c>
      <c r="O171" s="59" t="s">
        <v>224</v>
      </c>
      <c r="P171" s="59"/>
    </row>
    <row r="172" s="11" customFormat="1" ht="34" customHeight="1" spans="1:17">
      <c r="A172" s="71" t="s">
        <v>547</v>
      </c>
      <c r="B172" s="72" t="s">
        <v>548</v>
      </c>
      <c r="C172" s="72"/>
      <c r="D172" s="72"/>
      <c r="E172" s="71"/>
      <c r="F172" s="71"/>
      <c r="G172" s="72"/>
      <c r="H172" s="72"/>
      <c r="I172" s="81">
        <f>SUM(I173:I231)</f>
        <v>14328.79</v>
      </c>
      <c r="J172" s="81">
        <f>SUM(J173:J231)</f>
        <v>11713.3289</v>
      </c>
      <c r="K172" s="81">
        <f>SUM(K173:K231)</f>
        <v>2615.4611</v>
      </c>
      <c r="L172" s="82"/>
      <c r="M172" s="83"/>
      <c r="N172" s="83"/>
      <c r="O172" s="71"/>
      <c r="P172" s="84"/>
      <c r="Q172" s="87"/>
    </row>
    <row r="173" s="12" customFormat="1" ht="79" customHeight="1" spans="1:17">
      <c r="A173" s="29">
        <v>165</v>
      </c>
      <c r="B173" s="30" t="s">
        <v>549</v>
      </c>
      <c r="C173" s="29" t="s">
        <v>23</v>
      </c>
      <c r="D173" s="29" t="s">
        <v>198</v>
      </c>
      <c r="E173" s="29" t="s">
        <v>25</v>
      </c>
      <c r="F173" s="29" t="s">
        <v>193</v>
      </c>
      <c r="G173" s="29" t="s">
        <v>199</v>
      </c>
      <c r="H173" s="29" t="s">
        <v>550</v>
      </c>
      <c r="I173" s="43">
        <f>J173+K173</f>
        <v>375</v>
      </c>
      <c r="J173" s="43">
        <v>375</v>
      </c>
      <c r="K173" s="43"/>
      <c r="L173" s="29" t="s">
        <v>551</v>
      </c>
      <c r="M173" s="30" t="s">
        <v>552</v>
      </c>
      <c r="N173" s="30" t="s">
        <v>202</v>
      </c>
      <c r="O173" s="29" t="s">
        <v>79</v>
      </c>
      <c r="P173" s="29"/>
      <c r="Q173" s="9"/>
    </row>
    <row r="174" s="3" customFormat="1" ht="61" customHeight="1" spans="1:17">
      <c r="A174" s="29">
        <v>166</v>
      </c>
      <c r="B174" s="30" t="s">
        <v>553</v>
      </c>
      <c r="C174" s="29" t="s">
        <v>23</v>
      </c>
      <c r="D174" s="29" t="s">
        <v>192</v>
      </c>
      <c r="E174" s="29" t="s">
        <v>25</v>
      </c>
      <c r="F174" s="29" t="s">
        <v>193</v>
      </c>
      <c r="G174" s="29" t="s">
        <v>192</v>
      </c>
      <c r="H174" s="29" t="s">
        <v>554</v>
      </c>
      <c r="I174" s="43">
        <f t="shared" ref="I174:I205" si="6">J174+K174</f>
        <v>80</v>
      </c>
      <c r="J174" s="43">
        <v>80</v>
      </c>
      <c r="K174" s="43"/>
      <c r="L174" s="29" t="s">
        <v>551</v>
      </c>
      <c r="M174" s="30" t="s">
        <v>555</v>
      </c>
      <c r="N174" s="30" t="s">
        <v>196</v>
      </c>
      <c r="O174" s="29" t="s">
        <v>79</v>
      </c>
      <c r="P174" s="29"/>
      <c r="Q174" s="47"/>
    </row>
    <row r="175" s="13" customFormat="1" ht="74" customHeight="1" spans="1:17">
      <c r="A175" s="29">
        <v>167</v>
      </c>
      <c r="B175" s="30" t="s">
        <v>556</v>
      </c>
      <c r="C175" s="31" t="s">
        <v>23</v>
      </c>
      <c r="D175" s="31" t="s">
        <v>557</v>
      </c>
      <c r="E175" s="32" t="s">
        <v>558</v>
      </c>
      <c r="F175" s="29" t="s">
        <v>559</v>
      </c>
      <c r="G175" s="29" t="s">
        <v>218</v>
      </c>
      <c r="H175" s="31" t="s">
        <v>560</v>
      </c>
      <c r="I175" s="43">
        <f t="shared" si="6"/>
        <v>200</v>
      </c>
      <c r="J175" s="43">
        <v>200</v>
      </c>
      <c r="K175" s="43"/>
      <c r="L175" s="29" t="s">
        <v>551</v>
      </c>
      <c r="M175" s="30" t="s">
        <v>561</v>
      </c>
      <c r="N175" s="30" t="s">
        <v>31</v>
      </c>
      <c r="O175" s="29" t="s">
        <v>32</v>
      </c>
      <c r="P175" s="29"/>
      <c r="Q175" s="88"/>
    </row>
    <row r="176" s="7" customFormat="1" ht="59" customHeight="1" spans="1:17">
      <c r="A176" s="29">
        <v>168</v>
      </c>
      <c r="B176" s="30" t="s">
        <v>562</v>
      </c>
      <c r="C176" s="31" t="s">
        <v>23</v>
      </c>
      <c r="D176" s="31" t="s">
        <v>563</v>
      </c>
      <c r="E176" s="32" t="s">
        <v>25</v>
      </c>
      <c r="F176" s="29" t="s">
        <v>179</v>
      </c>
      <c r="G176" s="29" t="s">
        <v>564</v>
      </c>
      <c r="H176" s="31" t="s">
        <v>565</v>
      </c>
      <c r="I176" s="43">
        <f t="shared" si="6"/>
        <v>230</v>
      </c>
      <c r="J176" s="43">
        <v>230</v>
      </c>
      <c r="K176" s="43"/>
      <c r="L176" s="29" t="s">
        <v>566</v>
      </c>
      <c r="M176" s="30" t="s">
        <v>567</v>
      </c>
      <c r="N176" s="30" t="s">
        <v>346</v>
      </c>
      <c r="O176" s="29" t="s">
        <v>568</v>
      </c>
      <c r="P176" s="29"/>
      <c r="Q176" s="6"/>
    </row>
    <row r="177" s="7" customFormat="1" ht="58" customHeight="1" spans="1:17">
      <c r="A177" s="29">
        <v>169</v>
      </c>
      <c r="B177" s="30" t="s">
        <v>569</v>
      </c>
      <c r="C177" s="31" t="s">
        <v>191</v>
      </c>
      <c r="D177" s="31" t="s">
        <v>570</v>
      </c>
      <c r="E177" s="29" t="s">
        <v>178</v>
      </c>
      <c r="F177" s="29" t="s">
        <v>179</v>
      </c>
      <c r="G177" s="31" t="s">
        <v>571</v>
      </c>
      <c r="H177" s="31" t="s">
        <v>572</v>
      </c>
      <c r="I177" s="43">
        <f t="shared" si="6"/>
        <v>45</v>
      </c>
      <c r="J177" s="43">
        <v>45</v>
      </c>
      <c r="K177" s="43">
        <v>0</v>
      </c>
      <c r="L177" s="29" t="s">
        <v>566</v>
      </c>
      <c r="M177" s="30" t="s">
        <v>573</v>
      </c>
      <c r="N177" s="30"/>
      <c r="O177" s="29" t="s">
        <v>574</v>
      </c>
      <c r="P177" s="29"/>
      <c r="Q177" s="6"/>
    </row>
    <row r="178" s="3" customFormat="1" ht="54" customHeight="1" spans="1:17">
      <c r="A178" s="29">
        <v>170</v>
      </c>
      <c r="B178" s="30" t="s">
        <v>575</v>
      </c>
      <c r="C178" s="29" t="s">
        <v>23</v>
      </c>
      <c r="D178" s="29" t="s">
        <v>576</v>
      </c>
      <c r="E178" s="29" t="s">
        <v>219</v>
      </c>
      <c r="F178" s="29" t="s">
        <v>179</v>
      </c>
      <c r="G178" s="29" t="s">
        <v>72</v>
      </c>
      <c r="H178" s="73" t="s">
        <v>577</v>
      </c>
      <c r="I178" s="43">
        <f t="shared" si="6"/>
        <v>48</v>
      </c>
      <c r="J178" s="43">
        <v>48</v>
      </c>
      <c r="K178" s="43"/>
      <c r="L178" s="29" t="s">
        <v>29</v>
      </c>
      <c r="M178" s="73" t="s">
        <v>578</v>
      </c>
      <c r="N178" s="73" t="s">
        <v>579</v>
      </c>
      <c r="O178" s="29" t="s">
        <v>224</v>
      </c>
      <c r="P178" s="60"/>
      <c r="Q178" s="47"/>
    </row>
    <row r="179" s="7" customFormat="1" ht="52" customHeight="1" spans="1:17">
      <c r="A179" s="29">
        <v>171</v>
      </c>
      <c r="B179" s="30" t="s">
        <v>580</v>
      </c>
      <c r="C179" s="29" t="s">
        <v>191</v>
      </c>
      <c r="D179" s="29" t="s">
        <v>563</v>
      </c>
      <c r="E179" s="66" t="s">
        <v>25</v>
      </c>
      <c r="F179" s="66" t="s">
        <v>581</v>
      </c>
      <c r="G179" s="49" t="s">
        <v>582</v>
      </c>
      <c r="H179" s="74" t="s">
        <v>583</v>
      </c>
      <c r="I179" s="43">
        <f t="shared" si="6"/>
        <v>41</v>
      </c>
      <c r="J179" s="62">
        <v>41</v>
      </c>
      <c r="K179" s="62"/>
      <c r="L179" s="29" t="s">
        <v>566</v>
      </c>
      <c r="M179" s="30" t="s">
        <v>584</v>
      </c>
      <c r="N179" s="30" t="s">
        <v>585</v>
      </c>
      <c r="O179" s="65" t="s">
        <v>586</v>
      </c>
      <c r="P179" s="29"/>
      <c r="Q179" s="6"/>
    </row>
    <row r="180" s="3" customFormat="1" ht="63" customHeight="1" spans="1:17">
      <c r="A180" s="29">
        <v>172</v>
      </c>
      <c r="B180" s="75" t="s">
        <v>587</v>
      </c>
      <c r="C180" s="29" t="s">
        <v>23</v>
      </c>
      <c r="D180" s="29" t="s">
        <v>588</v>
      </c>
      <c r="E180" s="29" t="s">
        <v>212</v>
      </c>
      <c r="F180" s="29" t="s">
        <v>26</v>
      </c>
      <c r="G180" s="29" t="s">
        <v>586</v>
      </c>
      <c r="H180" s="76" t="s">
        <v>589</v>
      </c>
      <c r="I180" s="43">
        <f t="shared" si="6"/>
        <v>55</v>
      </c>
      <c r="J180" s="43">
        <v>55</v>
      </c>
      <c r="K180" s="43"/>
      <c r="L180" s="29" t="s">
        <v>207</v>
      </c>
      <c r="M180" s="85" t="s">
        <v>590</v>
      </c>
      <c r="N180" s="30"/>
      <c r="O180" s="29" t="s">
        <v>586</v>
      </c>
      <c r="P180" s="60"/>
      <c r="Q180" s="47"/>
    </row>
    <row r="181" s="3" customFormat="1" ht="61" customHeight="1" spans="1:17">
      <c r="A181" s="29">
        <v>173</v>
      </c>
      <c r="B181" s="75" t="s">
        <v>591</v>
      </c>
      <c r="C181" s="29" t="s">
        <v>23</v>
      </c>
      <c r="D181" s="29" t="s">
        <v>211</v>
      </c>
      <c r="E181" s="29" t="s">
        <v>212</v>
      </c>
      <c r="F181" s="29" t="s">
        <v>26</v>
      </c>
      <c r="G181" s="29" t="s">
        <v>213</v>
      </c>
      <c r="H181" s="50" t="s">
        <v>592</v>
      </c>
      <c r="I181" s="43">
        <f t="shared" si="6"/>
        <v>108</v>
      </c>
      <c r="J181" s="43">
        <v>108</v>
      </c>
      <c r="K181" s="43"/>
      <c r="L181" s="29" t="s">
        <v>215</v>
      </c>
      <c r="M181" s="30" t="s">
        <v>593</v>
      </c>
      <c r="N181" s="30" t="s">
        <v>594</v>
      </c>
      <c r="O181" s="29" t="s">
        <v>213</v>
      </c>
      <c r="P181" s="60"/>
      <c r="Q181" s="47"/>
    </row>
    <row r="182" s="3" customFormat="1" ht="61" customHeight="1" spans="1:17">
      <c r="A182" s="29">
        <v>174</v>
      </c>
      <c r="B182" s="77" t="s">
        <v>595</v>
      </c>
      <c r="C182" s="29" t="s">
        <v>23</v>
      </c>
      <c r="D182" s="29" t="s">
        <v>596</v>
      </c>
      <c r="E182" s="29" t="s">
        <v>212</v>
      </c>
      <c r="F182" s="29" t="s">
        <v>597</v>
      </c>
      <c r="G182" s="29" t="s">
        <v>224</v>
      </c>
      <c r="H182" s="73" t="s">
        <v>598</v>
      </c>
      <c r="I182" s="43">
        <f t="shared" si="6"/>
        <v>35</v>
      </c>
      <c r="J182" s="43">
        <v>35</v>
      </c>
      <c r="K182" s="43"/>
      <c r="L182" s="29" t="s">
        <v>551</v>
      </c>
      <c r="M182" s="73" t="s">
        <v>599</v>
      </c>
      <c r="N182" s="73" t="s">
        <v>600</v>
      </c>
      <c r="O182" s="29" t="s">
        <v>224</v>
      </c>
      <c r="P182" s="60"/>
      <c r="Q182" s="47"/>
    </row>
    <row r="183" s="3" customFormat="1" ht="60" customHeight="1" spans="1:17">
      <c r="A183" s="29">
        <v>175</v>
      </c>
      <c r="B183" s="58" t="s">
        <v>601</v>
      </c>
      <c r="C183" s="29" t="s">
        <v>23</v>
      </c>
      <c r="D183" s="29" t="s">
        <v>563</v>
      </c>
      <c r="E183" s="29" t="s">
        <v>212</v>
      </c>
      <c r="F183" s="29" t="s">
        <v>179</v>
      </c>
      <c r="G183" s="29" t="s">
        <v>602</v>
      </c>
      <c r="H183" s="73" t="s">
        <v>603</v>
      </c>
      <c r="I183" s="43">
        <f t="shared" si="6"/>
        <v>90</v>
      </c>
      <c r="J183" s="43">
        <v>90</v>
      </c>
      <c r="K183" s="43"/>
      <c r="L183" s="29" t="s">
        <v>551</v>
      </c>
      <c r="M183" s="73" t="s">
        <v>604</v>
      </c>
      <c r="N183" s="73" t="s">
        <v>209</v>
      </c>
      <c r="O183" s="29" t="s">
        <v>602</v>
      </c>
      <c r="P183" s="60">
        <f>SUM(I173:I183)</f>
        <v>1307</v>
      </c>
      <c r="Q183" s="47"/>
    </row>
    <row r="184" s="7" customFormat="1" ht="75" customHeight="1" spans="1:17">
      <c r="A184" s="29">
        <v>176</v>
      </c>
      <c r="B184" s="30" t="s">
        <v>605</v>
      </c>
      <c r="C184" s="29" t="s">
        <v>191</v>
      </c>
      <c r="D184" s="29" t="s">
        <v>606</v>
      </c>
      <c r="E184" s="66" t="s">
        <v>178</v>
      </c>
      <c r="F184" s="66" t="s">
        <v>212</v>
      </c>
      <c r="G184" s="49" t="s">
        <v>607</v>
      </c>
      <c r="H184" s="74" t="s">
        <v>608</v>
      </c>
      <c r="I184" s="43">
        <f t="shared" si="6"/>
        <v>48.7</v>
      </c>
      <c r="J184" s="62">
        <v>48.7</v>
      </c>
      <c r="K184" s="62"/>
      <c r="L184" s="29" t="s">
        <v>566</v>
      </c>
      <c r="M184" s="30" t="s">
        <v>609</v>
      </c>
      <c r="N184" s="30" t="s">
        <v>585</v>
      </c>
      <c r="O184" s="65" t="s">
        <v>586</v>
      </c>
      <c r="P184" s="29"/>
      <c r="Q184" s="6"/>
    </row>
    <row r="185" s="7" customFormat="1" ht="90" customHeight="1" spans="1:17">
      <c r="A185" s="29">
        <v>177</v>
      </c>
      <c r="B185" s="30" t="s">
        <v>610</v>
      </c>
      <c r="C185" s="29" t="s">
        <v>191</v>
      </c>
      <c r="D185" s="29" t="s">
        <v>611</v>
      </c>
      <c r="E185" s="66" t="s">
        <v>25</v>
      </c>
      <c r="F185" s="66" t="s">
        <v>612</v>
      </c>
      <c r="G185" s="49" t="s">
        <v>96</v>
      </c>
      <c r="H185" s="78" t="s">
        <v>613</v>
      </c>
      <c r="I185" s="43">
        <f t="shared" si="6"/>
        <v>260</v>
      </c>
      <c r="J185" s="62">
        <v>260</v>
      </c>
      <c r="K185" s="62"/>
      <c r="L185" s="29" t="s">
        <v>566</v>
      </c>
      <c r="M185" s="30" t="s">
        <v>614</v>
      </c>
      <c r="N185" s="30" t="s">
        <v>585</v>
      </c>
      <c r="O185" s="65" t="s">
        <v>586</v>
      </c>
      <c r="P185" s="74"/>
      <c r="Q185" s="6"/>
    </row>
    <row r="186" s="7" customFormat="1" ht="48" customHeight="1" spans="1:17">
      <c r="A186" s="29">
        <v>178</v>
      </c>
      <c r="B186" s="30" t="s">
        <v>615</v>
      </c>
      <c r="C186" s="29" t="s">
        <v>616</v>
      </c>
      <c r="D186" s="29" t="s">
        <v>617</v>
      </c>
      <c r="E186" s="66" t="s">
        <v>25</v>
      </c>
      <c r="F186" s="66" t="s">
        <v>581</v>
      </c>
      <c r="G186" s="49" t="s">
        <v>618</v>
      </c>
      <c r="H186" s="74" t="s">
        <v>619</v>
      </c>
      <c r="I186" s="43">
        <f t="shared" si="6"/>
        <v>70</v>
      </c>
      <c r="J186" s="62">
        <v>70</v>
      </c>
      <c r="K186" s="62"/>
      <c r="L186" s="29" t="s">
        <v>566</v>
      </c>
      <c r="M186" s="30" t="s">
        <v>620</v>
      </c>
      <c r="N186" s="30" t="s">
        <v>585</v>
      </c>
      <c r="O186" s="65" t="s">
        <v>586</v>
      </c>
      <c r="P186" s="29"/>
      <c r="Q186" s="6"/>
    </row>
    <row r="187" s="7" customFormat="1" ht="75" customHeight="1" spans="1:17">
      <c r="A187" s="29">
        <v>179</v>
      </c>
      <c r="B187" s="30" t="s">
        <v>621</v>
      </c>
      <c r="C187" s="29" t="s">
        <v>622</v>
      </c>
      <c r="D187" s="29" t="s">
        <v>623</v>
      </c>
      <c r="E187" s="66" t="s">
        <v>25</v>
      </c>
      <c r="F187" s="66" t="s">
        <v>624</v>
      </c>
      <c r="G187" s="49" t="s">
        <v>184</v>
      </c>
      <c r="H187" s="74" t="s">
        <v>625</v>
      </c>
      <c r="I187" s="43">
        <f t="shared" si="6"/>
        <v>120</v>
      </c>
      <c r="J187" s="43">
        <v>120</v>
      </c>
      <c r="K187" s="43"/>
      <c r="L187" s="29" t="s">
        <v>566</v>
      </c>
      <c r="M187" s="30" t="s">
        <v>626</v>
      </c>
      <c r="N187" s="30" t="s">
        <v>627</v>
      </c>
      <c r="O187" s="65" t="s">
        <v>586</v>
      </c>
      <c r="P187" s="29"/>
      <c r="Q187" s="6"/>
    </row>
    <row r="188" s="5" customFormat="1" ht="56" customHeight="1" spans="1:17">
      <c r="A188" s="29">
        <v>180</v>
      </c>
      <c r="B188" s="30" t="s">
        <v>628</v>
      </c>
      <c r="C188" s="74" t="s">
        <v>616</v>
      </c>
      <c r="D188" s="74" t="s">
        <v>629</v>
      </c>
      <c r="E188" s="66" t="s">
        <v>25</v>
      </c>
      <c r="F188" s="66" t="s">
        <v>624</v>
      </c>
      <c r="G188" s="79" t="s">
        <v>630</v>
      </c>
      <c r="H188" s="74" t="s">
        <v>631</v>
      </c>
      <c r="I188" s="43">
        <f t="shared" si="6"/>
        <v>120</v>
      </c>
      <c r="J188" s="62">
        <v>120</v>
      </c>
      <c r="K188" s="62"/>
      <c r="L188" s="29" t="s">
        <v>566</v>
      </c>
      <c r="M188" s="30" t="s">
        <v>632</v>
      </c>
      <c r="N188" s="86" t="s">
        <v>585</v>
      </c>
      <c r="O188" s="74" t="s">
        <v>586</v>
      </c>
      <c r="P188" s="29"/>
      <c r="Q188" s="6"/>
    </row>
    <row r="189" s="5" customFormat="1" ht="63" customHeight="1" spans="1:17">
      <c r="A189" s="29">
        <v>181</v>
      </c>
      <c r="B189" s="30" t="s">
        <v>633</v>
      </c>
      <c r="C189" s="74" t="s">
        <v>616</v>
      </c>
      <c r="D189" s="74" t="s">
        <v>634</v>
      </c>
      <c r="E189" s="66" t="s">
        <v>25</v>
      </c>
      <c r="F189" s="66" t="s">
        <v>624</v>
      </c>
      <c r="G189" s="79" t="s">
        <v>416</v>
      </c>
      <c r="H189" s="74" t="s">
        <v>635</v>
      </c>
      <c r="I189" s="43">
        <f t="shared" si="6"/>
        <v>130</v>
      </c>
      <c r="J189" s="62">
        <v>130</v>
      </c>
      <c r="K189" s="43"/>
      <c r="L189" s="29" t="s">
        <v>566</v>
      </c>
      <c r="M189" s="30" t="s">
        <v>636</v>
      </c>
      <c r="N189" s="30" t="s">
        <v>627</v>
      </c>
      <c r="O189" s="74" t="s">
        <v>586</v>
      </c>
      <c r="P189" s="74"/>
      <c r="Q189" s="6"/>
    </row>
    <row r="190" s="5" customFormat="1" ht="88" customHeight="1" spans="1:17">
      <c r="A190" s="29">
        <v>182</v>
      </c>
      <c r="B190" s="30" t="s">
        <v>637</v>
      </c>
      <c r="C190" s="74" t="s">
        <v>616</v>
      </c>
      <c r="D190" s="74" t="s">
        <v>638</v>
      </c>
      <c r="E190" s="66" t="s">
        <v>25</v>
      </c>
      <c r="F190" s="66" t="s">
        <v>624</v>
      </c>
      <c r="G190" s="79" t="s">
        <v>639</v>
      </c>
      <c r="H190" s="74" t="s">
        <v>640</v>
      </c>
      <c r="I190" s="43">
        <f t="shared" si="6"/>
        <v>180</v>
      </c>
      <c r="J190" s="62">
        <v>180</v>
      </c>
      <c r="K190" s="43"/>
      <c r="L190" s="29" t="s">
        <v>566</v>
      </c>
      <c r="M190" s="30" t="s">
        <v>641</v>
      </c>
      <c r="N190" s="30" t="s">
        <v>627</v>
      </c>
      <c r="O190" s="74" t="s">
        <v>586</v>
      </c>
      <c r="P190" s="29"/>
      <c r="Q190" s="6"/>
    </row>
    <row r="191" s="5" customFormat="1" ht="60" customHeight="1" spans="1:17">
      <c r="A191" s="29">
        <v>183</v>
      </c>
      <c r="B191" s="30" t="s">
        <v>642</v>
      </c>
      <c r="C191" s="74" t="s">
        <v>616</v>
      </c>
      <c r="D191" s="74" t="s">
        <v>643</v>
      </c>
      <c r="E191" s="66" t="s">
        <v>25</v>
      </c>
      <c r="F191" s="66" t="s">
        <v>624</v>
      </c>
      <c r="G191" s="74" t="s">
        <v>644</v>
      </c>
      <c r="H191" s="74" t="s">
        <v>645</v>
      </c>
      <c r="I191" s="43">
        <f t="shared" si="6"/>
        <v>190</v>
      </c>
      <c r="J191" s="62">
        <v>190</v>
      </c>
      <c r="K191" s="43"/>
      <c r="L191" s="29" t="s">
        <v>566</v>
      </c>
      <c r="M191" s="30" t="s">
        <v>646</v>
      </c>
      <c r="N191" s="30" t="s">
        <v>627</v>
      </c>
      <c r="O191" s="74" t="s">
        <v>586</v>
      </c>
      <c r="P191" s="29"/>
      <c r="Q191" s="6"/>
    </row>
    <row r="192" s="5" customFormat="1" ht="57" customHeight="1" spans="1:17">
      <c r="A192" s="29">
        <v>184</v>
      </c>
      <c r="B192" s="30" t="s">
        <v>647</v>
      </c>
      <c r="C192" s="74" t="s">
        <v>616</v>
      </c>
      <c r="D192" s="74" t="s">
        <v>648</v>
      </c>
      <c r="E192" s="66" t="s">
        <v>25</v>
      </c>
      <c r="F192" s="66" t="s">
        <v>624</v>
      </c>
      <c r="G192" s="74" t="s">
        <v>649</v>
      </c>
      <c r="H192" s="74" t="s">
        <v>650</v>
      </c>
      <c r="I192" s="43">
        <f t="shared" si="6"/>
        <v>150</v>
      </c>
      <c r="J192" s="43">
        <v>150</v>
      </c>
      <c r="K192" s="43"/>
      <c r="L192" s="29" t="s">
        <v>566</v>
      </c>
      <c r="M192" s="30" t="s">
        <v>651</v>
      </c>
      <c r="N192" s="30" t="s">
        <v>627</v>
      </c>
      <c r="O192" s="74" t="s">
        <v>586</v>
      </c>
      <c r="P192" s="29"/>
      <c r="Q192" s="6"/>
    </row>
    <row r="193" s="5" customFormat="1" ht="90" customHeight="1" spans="1:17">
      <c r="A193" s="29">
        <v>185</v>
      </c>
      <c r="B193" s="30" t="s">
        <v>652</v>
      </c>
      <c r="C193" s="74" t="s">
        <v>23</v>
      </c>
      <c r="D193" s="74" t="s">
        <v>653</v>
      </c>
      <c r="E193" s="66" t="s">
        <v>25</v>
      </c>
      <c r="F193" s="66" t="s">
        <v>624</v>
      </c>
      <c r="G193" s="74" t="s">
        <v>32</v>
      </c>
      <c r="H193" s="74" t="s">
        <v>654</v>
      </c>
      <c r="I193" s="43">
        <f t="shared" si="6"/>
        <v>350</v>
      </c>
      <c r="J193" s="43">
        <v>350</v>
      </c>
      <c r="K193" s="43"/>
      <c r="L193" s="29" t="s">
        <v>566</v>
      </c>
      <c r="M193" s="30" t="s">
        <v>651</v>
      </c>
      <c r="N193" s="30" t="s">
        <v>627</v>
      </c>
      <c r="O193" s="74" t="s">
        <v>586</v>
      </c>
      <c r="P193" s="29"/>
      <c r="Q193" s="6"/>
    </row>
    <row r="194" s="3" customFormat="1" ht="54" customHeight="1" spans="1:17">
      <c r="A194" s="29">
        <v>186</v>
      </c>
      <c r="B194" s="30" t="s">
        <v>655</v>
      </c>
      <c r="C194" s="29" t="s">
        <v>245</v>
      </c>
      <c r="D194" s="29" t="s">
        <v>656</v>
      </c>
      <c r="E194" s="29" t="s">
        <v>219</v>
      </c>
      <c r="F194" s="29" t="s">
        <v>26</v>
      </c>
      <c r="G194" s="29" t="s">
        <v>261</v>
      </c>
      <c r="H194" s="48" t="s">
        <v>657</v>
      </c>
      <c r="I194" s="43">
        <f t="shared" si="6"/>
        <v>120</v>
      </c>
      <c r="J194" s="61">
        <v>120</v>
      </c>
      <c r="K194" s="43"/>
      <c r="L194" s="29" t="s">
        <v>566</v>
      </c>
      <c r="M194" s="30" t="s">
        <v>658</v>
      </c>
      <c r="N194" s="30" t="s">
        <v>659</v>
      </c>
      <c r="O194" s="29" t="s">
        <v>586</v>
      </c>
      <c r="P194" s="29"/>
      <c r="Q194" s="47"/>
    </row>
    <row r="195" s="3" customFormat="1" ht="46" customHeight="1" spans="1:17">
      <c r="A195" s="29">
        <v>187</v>
      </c>
      <c r="B195" s="30" t="s">
        <v>660</v>
      </c>
      <c r="C195" s="29" t="s">
        <v>245</v>
      </c>
      <c r="D195" s="29" t="s">
        <v>661</v>
      </c>
      <c r="E195" s="29" t="s">
        <v>219</v>
      </c>
      <c r="F195" s="29" t="s">
        <v>26</v>
      </c>
      <c r="G195" s="29" t="s">
        <v>430</v>
      </c>
      <c r="H195" s="48" t="s">
        <v>662</v>
      </c>
      <c r="I195" s="43">
        <f t="shared" si="6"/>
        <v>140</v>
      </c>
      <c r="J195" s="61">
        <v>140</v>
      </c>
      <c r="K195" s="43"/>
      <c r="L195" s="29" t="s">
        <v>566</v>
      </c>
      <c r="M195" s="30" t="s">
        <v>658</v>
      </c>
      <c r="N195" s="30" t="s">
        <v>659</v>
      </c>
      <c r="O195" s="29" t="s">
        <v>586</v>
      </c>
      <c r="P195" s="29"/>
      <c r="Q195" s="47"/>
    </row>
    <row r="196" s="3" customFormat="1" ht="51" customHeight="1" spans="1:17">
      <c r="A196" s="29">
        <v>188</v>
      </c>
      <c r="B196" s="30" t="s">
        <v>663</v>
      </c>
      <c r="C196" s="29" t="s">
        <v>245</v>
      </c>
      <c r="D196" s="29" t="s">
        <v>664</v>
      </c>
      <c r="E196" s="29" t="s">
        <v>219</v>
      </c>
      <c r="F196" s="29" t="s">
        <v>26</v>
      </c>
      <c r="G196" s="29" t="s">
        <v>664</v>
      </c>
      <c r="H196" s="48" t="s">
        <v>665</v>
      </c>
      <c r="I196" s="43">
        <f t="shared" si="6"/>
        <v>820</v>
      </c>
      <c r="J196" s="43">
        <v>820</v>
      </c>
      <c r="K196" s="43"/>
      <c r="L196" s="29" t="s">
        <v>566</v>
      </c>
      <c r="M196" s="30" t="s">
        <v>666</v>
      </c>
      <c r="N196" s="30" t="s">
        <v>659</v>
      </c>
      <c r="O196" s="29" t="s">
        <v>586</v>
      </c>
      <c r="P196" s="29"/>
      <c r="Q196" s="47"/>
    </row>
    <row r="197" s="3" customFormat="1" ht="54" customHeight="1" spans="1:17">
      <c r="A197" s="29">
        <v>189</v>
      </c>
      <c r="B197" s="30" t="s">
        <v>667</v>
      </c>
      <c r="C197" s="29" t="s">
        <v>245</v>
      </c>
      <c r="D197" s="29" t="s">
        <v>656</v>
      </c>
      <c r="E197" s="29" t="s">
        <v>219</v>
      </c>
      <c r="F197" s="29" t="s">
        <v>26</v>
      </c>
      <c r="G197" s="29" t="s">
        <v>261</v>
      </c>
      <c r="H197" s="48" t="s">
        <v>668</v>
      </c>
      <c r="I197" s="43">
        <f t="shared" si="6"/>
        <v>180</v>
      </c>
      <c r="J197" s="61">
        <v>180</v>
      </c>
      <c r="K197" s="43"/>
      <c r="L197" s="29" t="s">
        <v>566</v>
      </c>
      <c r="M197" s="30" t="s">
        <v>658</v>
      </c>
      <c r="N197" s="30" t="s">
        <v>659</v>
      </c>
      <c r="O197" s="29" t="s">
        <v>586</v>
      </c>
      <c r="P197" s="29"/>
      <c r="Q197" s="47"/>
    </row>
    <row r="198" s="3" customFormat="1" ht="62" customHeight="1" spans="1:17">
      <c r="A198" s="29">
        <v>190</v>
      </c>
      <c r="B198" s="30" t="s">
        <v>669</v>
      </c>
      <c r="C198" s="29" t="s">
        <v>245</v>
      </c>
      <c r="D198" s="29" t="s">
        <v>656</v>
      </c>
      <c r="E198" s="29" t="s">
        <v>219</v>
      </c>
      <c r="F198" s="29" t="s">
        <v>26</v>
      </c>
      <c r="G198" s="29" t="s">
        <v>670</v>
      </c>
      <c r="H198" s="48" t="s">
        <v>671</v>
      </c>
      <c r="I198" s="43">
        <f t="shared" si="6"/>
        <v>200</v>
      </c>
      <c r="J198" s="61">
        <v>200</v>
      </c>
      <c r="K198" s="43"/>
      <c r="L198" s="29" t="s">
        <v>566</v>
      </c>
      <c r="M198" s="30" t="s">
        <v>658</v>
      </c>
      <c r="N198" s="30" t="s">
        <v>659</v>
      </c>
      <c r="O198" s="29" t="s">
        <v>586</v>
      </c>
      <c r="P198" s="29"/>
      <c r="Q198" s="47"/>
    </row>
    <row r="199" s="3" customFormat="1" ht="37" customHeight="1" spans="1:17">
      <c r="A199" s="29">
        <v>191</v>
      </c>
      <c r="B199" s="30" t="s">
        <v>672</v>
      </c>
      <c r="C199" s="29" t="s">
        <v>245</v>
      </c>
      <c r="D199" s="29" t="s">
        <v>673</v>
      </c>
      <c r="E199" s="29" t="s">
        <v>219</v>
      </c>
      <c r="F199" s="29" t="s">
        <v>26</v>
      </c>
      <c r="G199" s="29" t="s">
        <v>458</v>
      </c>
      <c r="H199" s="48" t="s">
        <v>674</v>
      </c>
      <c r="I199" s="43">
        <f t="shared" si="6"/>
        <v>65</v>
      </c>
      <c r="J199" s="61">
        <v>65</v>
      </c>
      <c r="K199" s="43"/>
      <c r="L199" s="29" t="s">
        <v>566</v>
      </c>
      <c r="M199" s="30" t="s">
        <v>658</v>
      </c>
      <c r="N199" s="30" t="s">
        <v>659</v>
      </c>
      <c r="O199" s="29" t="s">
        <v>586</v>
      </c>
      <c r="P199" s="29"/>
      <c r="Q199" s="47"/>
    </row>
    <row r="200" s="14" customFormat="1" ht="49" customHeight="1" spans="1:17">
      <c r="A200" s="29">
        <v>192</v>
      </c>
      <c r="B200" s="30" t="s">
        <v>675</v>
      </c>
      <c r="C200" s="29" t="s">
        <v>191</v>
      </c>
      <c r="D200" s="29" t="s">
        <v>676</v>
      </c>
      <c r="E200" s="29" t="s">
        <v>219</v>
      </c>
      <c r="F200" s="29" t="s">
        <v>677</v>
      </c>
      <c r="G200" s="29" t="s">
        <v>267</v>
      </c>
      <c r="H200" s="30" t="s">
        <v>678</v>
      </c>
      <c r="I200" s="43">
        <f t="shared" si="6"/>
        <v>241.5</v>
      </c>
      <c r="J200" s="43">
        <v>201.5</v>
      </c>
      <c r="K200" s="43">
        <v>40</v>
      </c>
      <c r="L200" s="29" t="s">
        <v>566</v>
      </c>
      <c r="M200" s="30" t="s">
        <v>679</v>
      </c>
      <c r="N200" s="30" t="s">
        <v>680</v>
      </c>
      <c r="O200" s="29" t="s">
        <v>681</v>
      </c>
      <c r="P200" s="29"/>
      <c r="Q200" s="95"/>
    </row>
    <row r="201" s="14" customFormat="1" ht="48" customHeight="1" spans="1:17">
      <c r="A201" s="29">
        <v>193</v>
      </c>
      <c r="B201" s="30" t="s">
        <v>682</v>
      </c>
      <c r="C201" s="29" t="s">
        <v>191</v>
      </c>
      <c r="D201" s="29" t="s">
        <v>683</v>
      </c>
      <c r="E201" s="29" t="s">
        <v>219</v>
      </c>
      <c r="F201" s="29" t="s">
        <v>677</v>
      </c>
      <c r="G201" s="29" t="s">
        <v>267</v>
      </c>
      <c r="H201" s="30" t="s">
        <v>684</v>
      </c>
      <c r="I201" s="43">
        <f t="shared" si="6"/>
        <v>632.3</v>
      </c>
      <c r="J201" s="43">
        <v>502.3</v>
      </c>
      <c r="K201" s="43">
        <v>130</v>
      </c>
      <c r="L201" s="29" t="s">
        <v>566</v>
      </c>
      <c r="M201" s="30" t="s">
        <v>679</v>
      </c>
      <c r="N201" s="30" t="s">
        <v>680</v>
      </c>
      <c r="O201" s="29" t="s">
        <v>681</v>
      </c>
      <c r="P201" s="29"/>
      <c r="Q201" s="95"/>
    </row>
    <row r="202" s="14" customFormat="1" ht="48" customHeight="1" spans="1:17">
      <c r="A202" s="29">
        <v>194</v>
      </c>
      <c r="B202" s="30" t="s">
        <v>685</v>
      </c>
      <c r="C202" s="29" t="s">
        <v>191</v>
      </c>
      <c r="D202" s="29" t="s">
        <v>686</v>
      </c>
      <c r="E202" s="29" t="s">
        <v>219</v>
      </c>
      <c r="F202" s="29" t="s">
        <v>677</v>
      </c>
      <c r="G202" s="29" t="s">
        <v>267</v>
      </c>
      <c r="H202" s="30" t="s">
        <v>687</v>
      </c>
      <c r="I202" s="43">
        <f t="shared" si="6"/>
        <v>358.7</v>
      </c>
      <c r="J202" s="43">
        <v>274.7</v>
      </c>
      <c r="K202" s="43">
        <v>84</v>
      </c>
      <c r="L202" s="29" t="s">
        <v>566</v>
      </c>
      <c r="M202" s="30" t="s">
        <v>679</v>
      </c>
      <c r="N202" s="30" t="s">
        <v>680</v>
      </c>
      <c r="O202" s="29" t="s">
        <v>681</v>
      </c>
      <c r="P202" s="29"/>
      <c r="Q202" s="95"/>
    </row>
    <row r="203" s="14" customFormat="1" ht="46" customHeight="1" spans="1:17">
      <c r="A203" s="29">
        <v>195</v>
      </c>
      <c r="B203" s="30" t="s">
        <v>688</v>
      </c>
      <c r="C203" s="29" t="s">
        <v>191</v>
      </c>
      <c r="D203" s="29" t="s">
        <v>689</v>
      </c>
      <c r="E203" s="29" t="s">
        <v>219</v>
      </c>
      <c r="F203" s="29" t="s">
        <v>677</v>
      </c>
      <c r="G203" s="29" t="s">
        <v>267</v>
      </c>
      <c r="H203" s="30" t="s">
        <v>690</v>
      </c>
      <c r="I203" s="43">
        <f t="shared" si="6"/>
        <v>358.5</v>
      </c>
      <c r="J203" s="43">
        <v>310.5</v>
      </c>
      <c r="K203" s="43">
        <v>48</v>
      </c>
      <c r="L203" s="29" t="s">
        <v>566</v>
      </c>
      <c r="M203" s="30" t="s">
        <v>679</v>
      </c>
      <c r="N203" s="30" t="s">
        <v>680</v>
      </c>
      <c r="O203" s="29" t="s">
        <v>681</v>
      </c>
      <c r="P203" s="29"/>
      <c r="Q203" s="95"/>
    </row>
    <row r="204" s="14" customFormat="1" ht="50" customHeight="1" spans="1:17">
      <c r="A204" s="29">
        <v>196</v>
      </c>
      <c r="B204" s="30" t="s">
        <v>691</v>
      </c>
      <c r="C204" s="29" t="s">
        <v>191</v>
      </c>
      <c r="D204" s="29" t="s">
        <v>692</v>
      </c>
      <c r="E204" s="29" t="s">
        <v>219</v>
      </c>
      <c r="F204" s="29" t="s">
        <v>677</v>
      </c>
      <c r="G204" s="29" t="s">
        <v>267</v>
      </c>
      <c r="H204" s="30" t="s">
        <v>693</v>
      </c>
      <c r="I204" s="43">
        <f t="shared" si="6"/>
        <v>945.6</v>
      </c>
      <c r="J204" s="43">
        <v>821.6</v>
      </c>
      <c r="K204" s="43">
        <v>124</v>
      </c>
      <c r="L204" s="29" t="s">
        <v>566</v>
      </c>
      <c r="M204" s="30" t="s">
        <v>679</v>
      </c>
      <c r="N204" s="30" t="s">
        <v>680</v>
      </c>
      <c r="O204" s="29" t="s">
        <v>681</v>
      </c>
      <c r="P204" s="29"/>
      <c r="Q204" s="95"/>
    </row>
    <row r="205" s="14" customFormat="1" ht="47" customHeight="1" spans="1:17">
      <c r="A205" s="29">
        <v>197</v>
      </c>
      <c r="B205" s="30" t="s">
        <v>694</v>
      </c>
      <c r="C205" s="29" t="s">
        <v>191</v>
      </c>
      <c r="D205" s="29" t="s">
        <v>695</v>
      </c>
      <c r="E205" s="29" t="s">
        <v>219</v>
      </c>
      <c r="F205" s="29" t="s">
        <v>677</v>
      </c>
      <c r="G205" s="29" t="s">
        <v>267</v>
      </c>
      <c r="H205" s="30" t="s">
        <v>696</v>
      </c>
      <c r="I205" s="43">
        <f t="shared" si="6"/>
        <v>360.3</v>
      </c>
      <c r="J205" s="43">
        <v>282.3</v>
      </c>
      <c r="K205" s="43">
        <v>78</v>
      </c>
      <c r="L205" s="29" t="s">
        <v>566</v>
      </c>
      <c r="M205" s="30" t="s">
        <v>679</v>
      </c>
      <c r="N205" s="30" t="s">
        <v>680</v>
      </c>
      <c r="O205" s="29" t="s">
        <v>681</v>
      </c>
      <c r="P205" s="29"/>
      <c r="Q205" s="95"/>
    </row>
    <row r="206" s="15" customFormat="1" ht="46" customHeight="1" spans="1:17">
      <c r="A206" s="29">
        <v>198</v>
      </c>
      <c r="B206" s="30" t="s">
        <v>697</v>
      </c>
      <c r="C206" s="29" t="s">
        <v>23</v>
      </c>
      <c r="D206" s="65" t="s">
        <v>698</v>
      </c>
      <c r="E206" s="29" t="s">
        <v>219</v>
      </c>
      <c r="F206" s="29" t="s">
        <v>677</v>
      </c>
      <c r="G206" s="29" t="s">
        <v>699</v>
      </c>
      <c r="H206" s="30" t="s">
        <v>700</v>
      </c>
      <c r="I206" s="43">
        <f t="shared" ref="I206:I231" si="7">J206+K206</f>
        <v>400</v>
      </c>
      <c r="J206" s="62">
        <v>400</v>
      </c>
      <c r="K206" s="62"/>
      <c r="L206" s="29" t="s">
        <v>566</v>
      </c>
      <c r="M206" s="30" t="s">
        <v>701</v>
      </c>
      <c r="N206" s="30" t="s">
        <v>680</v>
      </c>
      <c r="O206" s="29" t="s">
        <v>681</v>
      </c>
      <c r="P206" s="29"/>
      <c r="Q206" s="96"/>
    </row>
    <row r="207" s="15" customFormat="1" ht="58" customHeight="1" spans="1:17">
      <c r="A207" s="29">
        <v>199</v>
      </c>
      <c r="B207" s="30" t="s">
        <v>702</v>
      </c>
      <c r="C207" s="29" t="s">
        <v>23</v>
      </c>
      <c r="D207" s="29" t="s">
        <v>703</v>
      </c>
      <c r="E207" s="29" t="s">
        <v>219</v>
      </c>
      <c r="F207" s="29" t="s">
        <v>677</v>
      </c>
      <c r="G207" s="29" t="s">
        <v>704</v>
      </c>
      <c r="H207" s="30" t="s">
        <v>705</v>
      </c>
      <c r="I207" s="43">
        <f t="shared" si="7"/>
        <v>176</v>
      </c>
      <c r="J207" s="62">
        <v>170</v>
      </c>
      <c r="K207" s="62">
        <v>6</v>
      </c>
      <c r="L207" s="29" t="s">
        <v>566</v>
      </c>
      <c r="M207" s="30" t="s">
        <v>701</v>
      </c>
      <c r="N207" s="30" t="s">
        <v>680</v>
      </c>
      <c r="O207" s="29" t="s">
        <v>681</v>
      </c>
      <c r="P207" s="29"/>
      <c r="Q207" s="96"/>
    </row>
    <row r="208" s="15" customFormat="1" ht="55" customHeight="1" spans="1:17">
      <c r="A208" s="29">
        <v>200</v>
      </c>
      <c r="B208" s="30" t="s">
        <v>706</v>
      </c>
      <c r="C208" s="29" t="s">
        <v>23</v>
      </c>
      <c r="D208" s="29" t="s">
        <v>703</v>
      </c>
      <c r="E208" s="29" t="s">
        <v>219</v>
      </c>
      <c r="F208" s="29" t="s">
        <v>677</v>
      </c>
      <c r="G208" s="29" t="s">
        <v>707</v>
      </c>
      <c r="H208" s="57" t="s">
        <v>708</v>
      </c>
      <c r="I208" s="43">
        <f t="shared" si="7"/>
        <v>83</v>
      </c>
      <c r="J208" s="62">
        <v>83</v>
      </c>
      <c r="K208" s="62"/>
      <c r="L208" s="29" t="s">
        <v>566</v>
      </c>
      <c r="M208" s="30" t="s">
        <v>701</v>
      </c>
      <c r="N208" s="30" t="s">
        <v>680</v>
      </c>
      <c r="O208" s="29" t="s">
        <v>681</v>
      </c>
      <c r="P208" s="29"/>
      <c r="Q208" s="96"/>
    </row>
    <row r="209" s="15" customFormat="1" ht="70" customHeight="1" spans="1:17">
      <c r="A209" s="29">
        <v>201</v>
      </c>
      <c r="B209" s="30" t="s">
        <v>709</v>
      </c>
      <c r="C209" s="29" t="s">
        <v>23</v>
      </c>
      <c r="D209" s="29" t="s">
        <v>710</v>
      </c>
      <c r="E209" s="49" t="s">
        <v>711</v>
      </c>
      <c r="F209" s="49" t="s">
        <v>212</v>
      </c>
      <c r="G209" s="29" t="s">
        <v>712</v>
      </c>
      <c r="H209" s="57" t="s">
        <v>713</v>
      </c>
      <c r="I209" s="43">
        <f t="shared" si="7"/>
        <v>165</v>
      </c>
      <c r="J209" s="62">
        <v>160</v>
      </c>
      <c r="K209" s="62">
        <v>5</v>
      </c>
      <c r="L209" s="29" t="s">
        <v>566</v>
      </c>
      <c r="M209" s="30" t="s">
        <v>701</v>
      </c>
      <c r="N209" s="30" t="s">
        <v>680</v>
      </c>
      <c r="O209" s="29" t="s">
        <v>681</v>
      </c>
      <c r="P209" s="29"/>
      <c r="Q209" s="96"/>
    </row>
    <row r="210" s="15" customFormat="1" ht="56" customHeight="1" spans="1:17">
      <c r="A210" s="29">
        <v>202</v>
      </c>
      <c r="B210" s="30" t="s">
        <v>714</v>
      </c>
      <c r="C210" s="29" t="s">
        <v>23</v>
      </c>
      <c r="D210" s="29" t="s">
        <v>177</v>
      </c>
      <c r="E210" s="49" t="s">
        <v>25</v>
      </c>
      <c r="F210" s="49" t="s">
        <v>715</v>
      </c>
      <c r="G210" s="29" t="s">
        <v>716</v>
      </c>
      <c r="H210" s="57" t="s">
        <v>717</v>
      </c>
      <c r="I210" s="43">
        <f t="shared" si="7"/>
        <v>93.6</v>
      </c>
      <c r="J210" s="62">
        <v>93.6</v>
      </c>
      <c r="K210" s="62"/>
      <c r="L210" s="29" t="s">
        <v>566</v>
      </c>
      <c r="M210" s="30" t="s">
        <v>701</v>
      </c>
      <c r="N210" s="30" t="s">
        <v>680</v>
      </c>
      <c r="O210" s="29" t="s">
        <v>681</v>
      </c>
      <c r="P210" s="29"/>
      <c r="Q210" s="96"/>
    </row>
    <row r="211" s="15" customFormat="1" ht="58" customHeight="1" spans="1:17">
      <c r="A211" s="29">
        <v>203</v>
      </c>
      <c r="B211" s="30" t="s">
        <v>718</v>
      </c>
      <c r="C211" s="29" t="s">
        <v>191</v>
      </c>
      <c r="D211" s="29" t="s">
        <v>719</v>
      </c>
      <c r="E211" s="49" t="s">
        <v>711</v>
      </c>
      <c r="F211" s="49" t="s">
        <v>715</v>
      </c>
      <c r="G211" s="29" t="s">
        <v>720</v>
      </c>
      <c r="H211" s="57" t="s">
        <v>721</v>
      </c>
      <c r="I211" s="43">
        <f t="shared" si="7"/>
        <v>212.52</v>
      </c>
      <c r="J211" s="62">
        <v>212.52</v>
      </c>
      <c r="K211" s="62"/>
      <c r="L211" s="29" t="s">
        <v>566</v>
      </c>
      <c r="M211" s="30" t="s">
        <v>701</v>
      </c>
      <c r="N211" s="30" t="s">
        <v>680</v>
      </c>
      <c r="O211" s="29" t="s">
        <v>681</v>
      </c>
      <c r="P211" s="29"/>
      <c r="Q211" s="96"/>
    </row>
    <row r="212" s="16" customFormat="1" ht="50" customHeight="1" spans="1:17">
      <c r="A212" s="29">
        <v>204</v>
      </c>
      <c r="B212" s="30" t="s">
        <v>722</v>
      </c>
      <c r="C212" s="29" t="s">
        <v>23</v>
      </c>
      <c r="D212" s="29" t="s">
        <v>723</v>
      </c>
      <c r="E212" s="49" t="s">
        <v>711</v>
      </c>
      <c r="F212" s="49" t="s">
        <v>715</v>
      </c>
      <c r="G212" s="29" t="s">
        <v>724</v>
      </c>
      <c r="H212" s="30" t="s">
        <v>725</v>
      </c>
      <c r="I212" s="43">
        <f t="shared" si="7"/>
        <v>45</v>
      </c>
      <c r="J212" s="62">
        <v>35</v>
      </c>
      <c r="K212" s="62">
        <v>10</v>
      </c>
      <c r="L212" s="29" t="s">
        <v>566</v>
      </c>
      <c r="M212" s="30" t="s">
        <v>701</v>
      </c>
      <c r="N212" s="30" t="s">
        <v>680</v>
      </c>
      <c r="O212" s="29" t="s">
        <v>681</v>
      </c>
      <c r="P212" s="89"/>
      <c r="Q212" s="9"/>
    </row>
    <row r="213" s="16" customFormat="1" ht="72" customHeight="1" spans="1:17">
      <c r="A213" s="29">
        <v>205</v>
      </c>
      <c r="B213" s="30" t="s">
        <v>726</v>
      </c>
      <c r="C213" s="29" t="s">
        <v>23</v>
      </c>
      <c r="D213" s="29" t="s">
        <v>727</v>
      </c>
      <c r="E213" s="49" t="s">
        <v>711</v>
      </c>
      <c r="F213" s="49" t="s">
        <v>715</v>
      </c>
      <c r="G213" s="29" t="s">
        <v>728</v>
      </c>
      <c r="H213" s="57" t="s">
        <v>729</v>
      </c>
      <c r="I213" s="43">
        <f t="shared" si="7"/>
        <v>387.1289</v>
      </c>
      <c r="J213" s="62">
        <v>387.1289</v>
      </c>
      <c r="K213" s="62"/>
      <c r="L213" s="29" t="s">
        <v>566</v>
      </c>
      <c r="M213" s="30" t="s">
        <v>701</v>
      </c>
      <c r="N213" s="30" t="s">
        <v>680</v>
      </c>
      <c r="O213" s="29" t="s">
        <v>681</v>
      </c>
      <c r="P213" s="89"/>
      <c r="Q213" s="9"/>
    </row>
    <row r="214" s="16" customFormat="1" ht="48" customHeight="1" spans="1:17">
      <c r="A214" s="29">
        <v>206</v>
      </c>
      <c r="B214" s="30" t="s">
        <v>730</v>
      </c>
      <c r="C214" s="29" t="s">
        <v>622</v>
      </c>
      <c r="D214" s="29" t="s">
        <v>731</v>
      </c>
      <c r="E214" s="49" t="s">
        <v>25</v>
      </c>
      <c r="F214" s="49" t="s">
        <v>732</v>
      </c>
      <c r="G214" s="29" t="s">
        <v>124</v>
      </c>
      <c r="H214" s="30" t="s">
        <v>733</v>
      </c>
      <c r="I214" s="43">
        <f t="shared" si="7"/>
        <v>115</v>
      </c>
      <c r="J214" s="62">
        <v>115</v>
      </c>
      <c r="K214" s="62"/>
      <c r="L214" s="29" t="s">
        <v>566</v>
      </c>
      <c r="M214" s="30" t="s">
        <v>701</v>
      </c>
      <c r="N214" s="30" t="s">
        <v>680</v>
      </c>
      <c r="O214" s="29" t="s">
        <v>681</v>
      </c>
      <c r="P214" s="89"/>
      <c r="Q214" s="9"/>
    </row>
    <row r="215" s="16" customFormat="1" ht="46" customHeight="1" spans="1:17">
      <c r="A215" s="29">
        <v>207</v>
      </c>
      <c r="B215" s="30" t="s">
        <v>734</v>
      </c>
      <c r="C215" s="29" t="s">
        <v>622</v>
      </c>
      <c r="D215" s="29" t="s">
        <v>300</v>
      </c>
      <c r="E215" s="29" t="s">
        <v>219</v>
      </c>
      <c r="F215" s="29" t="s">
        <v>677</v>
      </c>
      <c r="G215" s="29" t="s">
        <v>300</v>
      </c>
      <c r="H215" s="30" t="s">
        <v>735</v>
      </c>
      <c r="I215" s="43">
        <f t="shared" si="7"/>
        <v>120</v>
      </c>
      <c r="J215" s="62">
        <v>120</v>
      </c>
      <c r="K215" s="62"/>
      <c r="L215" s="29" t="s">
        <v>566</v>
      </c>
      <c r="M215" s="30" t="s">
        <v>701</v>
      </c>
      <c r="N215" s="30" t="s">
        <v>680</v>
      </c>
      <c r="O215" s="29" t="s">
        <v>681</v>
      </c>
      <c r="P215" s="89"/>
      <c r="Q215" s="9"/>
    </row>
    <row r="216" s="16" customFormat="1" ht="46" customHeight="1" spans="1:17">
      <c r="A216" s="29">
        <v>208</v>
      </c>
      <c r="B216" s="30" t="s">
        <v>736</v>
      </c>
      <c r="C216" s="29" t="s">
        <v>737</v>
      </c>
      <c r="D216" s="29" t="s">
        <v>738</v>
      </c>
      <c r="E216" s="29" t="s">
        <v>219</v>
      </c>
      <c r="F216" s="29" t="s">
        <v>677</v>
      </c>
      <c r="G216" s="29" t="s">
        <v>126</v>
      </c>
      <c r="H216" s="30" t="s">
        <v>739</v>
      </c>
      <c r="I216" s="43">
        <f t="shared" si="7"/>
        <v>40</v>
      </c>
      <c r="J216" s="62">
        <v>40</v>
      </c>
      <c r="K216" s="62"/>
      <c r="L216" s="29" t="s">
        <v>566</v>
      </c>
      <c r="M216" s="30" t="s">
        <v>701</v>
      </c>
      <c r="N216" s="30" t="s">
        <v>680</v>
      </c>
      <c r="O216" s="29" t="s">
        <v>681</v>
      </c>
      <c r="P216" s="89"/>
      <c r="Q216" s="9"/>
    </row>
    <row r="217" s="16" customFormat="1" ht="50" customHeight="1" spans="1:17">
      <c r="A217" s="29">
        <v>209</v>
      </c>
      <c r="B217" s="30" t="s">
        <v>740</v>
      </c>
      <c r="C217" s="29" t="s">
        <v>741</v>
      </c>
      <c r="D217" s="29" t="s">
        <v>742</v>
      </c>
      <c r="E217" s="29" t="s">
        <v>219</v>
      </c>
      <c r="F217" s="29" t="s">
        <v>677</v>
      </c>
      <c r="G217" s="29" t="s">
        <v>110</v>
      </c>
      <c r="H217" s="30" t="s">
        <v>743</v>
      </c>
      <c r="I217" s="43">
        <f t="shared" si="7"/>
        <v>140</v>
      </c>
      <c r="J217" s="62">
        <v>140</v>
      </c>
      <c r="K217" s="62"/>
      <c r="L217" s="29" t="s">
        <v>566</v>
      </c>
      <c r="M217" s="30" t="s">
        <v>701</v>
      </c>
      <c r="N217" s="30" t="s">
        <v>680</v>
      </c>
      <c r="O217" s="29" t="s">
        <v>681</v>
      </c>
      <c r="P217" s="89"/>
      <c r="Q217" s="9"/>
    </row>
    <row r="218" s="16" customFormat="1" ht="50" customHeight="1" spans="1:17">
      <c r="A218" s="29">
        <v>210</v>
      </c>
      <c r="B218" s="30" t="s">
        <v>744</v>
      </c>
      <c r="C218" s="29" t="s">
        <v>622</v>
      </c>
      <c r="D218" s="29" t="s">
        <v>430</v>
      </c>
      <c r="E218" s="29" t="s">
        <v>219</v>
      </c>
      <c r="F218" s="29" t="s">
        <v>677</v>
      </c>
      <c r="G218" s="29" t="s">
        <v>108</v>
      </c>
      <c r="H218" s="30" t="s">
        <v>745</v>
      </c>
      <c r="I218" s="43">
        <f t="shared" si="7"/>
        <v>28</v>
      </c>
      <c r="J218" s="62">
        <v>28</v>
      </c>
      <c r="K218" s="62"/>
      <c r="L218" s="29" t="s">
        <v>566</v>
      </c>
      <c r="M218" s="30" t="s">
        <v>701</v>
      </c>
      <c r="N218" s="30" t="s">
        <v>680</v>
      </c>
      <c r="O218" s="29" t="s">
        <v>681</v>
      </c>
      <c r="P218" s="89"/>
      <c r="Q218" s="9"/>
    </row>
    <row r="219" s="16" customFormat="1" ht="50" customHeight="1" spans="1:17">
      <c r="A219" s="29">
        <v>211</v>
      </c>
      <c r="B219" s="30" t="s">
        <v>746</v>
      </c>
      <c r="C219" s="29" t="s">
        <v>23</v>
      </c>
      <c r="D219" s="29" t="s">
        <v>747</v>
      </c>
      <c r="E219" s="29" t="s">
        <v>219</v>
      </c>
      <c r="F219" s="29" t="s">
        <v>677</v>
      </c>
      <c r="G219" s="29" t="s">
        <v>748</v>
      </c>
      <c r="H219" s="30" t="s">
        <v>749</v>
      </c>
      <c r="I219" s="43">
        <f t="shared" si="7"/>
        <v>140</v>
      </c>
      <c r="J219" s="62">
        <v>120</v>
      </c>
      <c r="K219" s="62">
        <v>20</v>
      </c>
      <c r="L219" s="29" t="s">
        <v>566</v>
      </c>
      <c r="M219" s="30" t="s">
        <v>701</v>
      </c>
      <c r="N219" s="30" t="s">
        <v>680</v>
      </c>
      <c r="O219" s="29" t="s">
        <v>681</v>
      </c>
      <c r="P219" s="60"/>
      <c r="Q219" s="9"/>
    </row>
    <row r="220" s="16" customFormat="1" ht="109" customHeight="1" spans="1:17">
      <c r="A220" s="29">
        <v>212</v>
      </c>
      <c r="B220" s="30" t="s">
        <v>750</v>
      </c>
      <c r="C220" s="29" t="s">
        <v>23</v>
      </c>
      <c r="D220" s="29" t="s">
        <v>751</v>
      </c>
      <c r="E220" s="49" t="s">
        <v>711</v>
      </c>
      <c r="F220" s="29" t="s">
        <v>612</v>
      </c>
      <c r="G220" s="29" t="s">
        <v>752</v>
      </c>
      <c r="H220" s="57" t="s">
        <v>753</v>
      </c>
      <c r="I220" s="43">
        <f t="shared" si="7"/>
        <v>357.4611</v>
      </c>
      <c r="J220" s="62">
        <v>287</v>
      </c>
      <c r="K220" s="62">
        <v>70.4611</v>
      </c>
      <c r="L220" s="29" t="s">
        <v>566</v>
      </c>
      <c r="M220" s="30" t="s">
        <v>701</v>
      </c>
      <c r="N220" s="30" t="s">
        <v>680</v>
      </c>
      <c r="O220" s="29" t="s">
        <v>681</v>
      </c>
      <c r="P220" s="60"/>
      <c r="Q220" s="9"/>
    </row>
    <row r="221" s="16" customFormat="1" ht="55" customHeight="1" spans="1:17">
      <c r="A221" s="29">
        <v>213</v>
      </c>
      <c r="B221" s="30" t="s">
        <v>754</v>
      </c>
      <c r="C221" s="29" t="s">
        <v>23</v>
      </c>
      <c r="D221" s="29" t="s">
        <v>755</v>
      </c>
      <c r="E221" s="49" t="s">
        <v>711</v>
      </c>
      <c r="F221" s="29" t="s">
        <v>612</v>
      </c>
      <c r="G221" s="29" t="s">
        <v>756</v>
      </c>
      <c r="H221" s="30" t="s">
        <v>757</v>
      </c>
      <c r="I221" s="43">
        <f t="shared" si="7"/>
        <v>135</v>
      </c>
      <c r="J221" s="62">
        <v>135</v>
      </c>
      <c r="K221" s="62"/>
      <c r="L221" s="29" t="s">
        <v>566</v>
      </c>
      <c r="M221" s="30" t="s">
        <v>701</v>
      </c>
      <c r="N221" s="30" t="s">
        <v>680</v>
      </c>
      <c r="O221" s="29" t="s">
        <v>681</v>
      </c>
      <c r="P221" s="89"/>
      <c r="Q221" s="9"/>
    </row>
    <row r="222" s="16" customFormat="1" ht="49" customHeight="1" spans="1:17">
      <c r="A222" s="29">
        <v>214</v>
      </c>
      <c r="B222" s="30" t="s">
        <v>758</v>
      </c>
      <c r="C222" s="29" t="s">
        <v>759</v>
      </c>
      <c r="D222" s="29" t="s">
        <v>426</v>
      </c>
      <c r="E222" s="49" t="s">
        <v>711</v>
      </c>
      <c r="F222" s="29" t="s">
        <v>612</v>
      </c>
      <c r="G222" s="29" t="s">
        <v>760</v>
      </c>
      <c r="H222" s="30" t="s">
        <v>761</v>
      </c>
      <c r="I222" s="43">
        <f t="shared" si="7"/>
        <v>225</v>
      </c>
      <c r="J222" s="62">
        <v>225</v>
      </c>
      <c r="K222" s="62"/>
      <c r="L222" s="29" t="s">
        <v>566</v>
      </c>
      <c r="M222" s="30" t="s">
        <v>701</v>
      </c>
      <c r="N222" s="30" t="s">
        <v>680</v>
      </c>
      <c r="O222" s="29" t="s">
        <v>681</v>
      </c>
      <c r="P222" s="89"/>
      <c r="Q222" s="9"/>
    </row>
    <row r="223" s="16" customFormat="1" ht="46" customHeight="1" spans="1:17">
      <c r="A223" s="29">
        <v>215</v>
      </c>
      <c r="B223" s="30" t="s">
        <v>762</v>
      </c>
      <c r="C223" s="29" t="s">
        <v>23</v>
      </c>
      <c r="D223" s="29" t="s">
        <v>763</v>
      </c>
      <c r="E223" s="49" t="s">
        <v>711</v>
      </c>
      <c r="F223" s="29" t="s">
        <v>612</v>
      </c>
      <c r="G223" s="29" t="s">
        <v>763</v>
      </c>
      <c r="H223" s="30" t="s">
        <v>764</v>
      </c>
      <c r="I223" s="43">
        <f t="shared" si="7"/>
        <v>270</v>
      </c>
      <c r="J223" s="62">
        <v>270</v>
      </c>
      <c r="K223" s="62"/>
      <c r="L223" s="29" t="s">
        <v>566</v>
      </c>
      <c r="M223" s="30" t="s">
        <v>701</v>
      </c>
      <c r="N223" s="30" t="s">
        <v>680</v>
      </c>
      <c r="O223" s="29" t="s">
        <v>681</v>
      </c>
      <c r="P223" s="89"/>
      <c r="Q223" s="9"/>
    </row>
    <row r="224" s="16" customFormat="1" ht="54" customHeight="1" spans="1:17">
      <c r="A224" s="29">
        <v>216</v>
      </c>
      <c r="B224" s="30" t="s">
        <v>765</v>
      </c>
      <c r="C224" s="29" t="s">
        <v>766</v>
      </c>
      <c r="D224" s="29" t="s">
        <v>767</v>
      </c>
      <c r="E224" s="49" t="s">
        <v>711</v>
      </c>
      <c r="F224" s="29" t="s">
        <v>612</v>
      </c>
      <c r="G224" s="29" t="s">
        <v>767</v>
      </c>
      <c r="H224" s="30" t="s">
        <v>768</v>
      </c>
      <c r="I224" s="43">
        <f t="shared" si="7"/>
        <v>220</v>
      </c>
      <c r="J224" s="62">
        <v>220</v>
      </c>
      <c r="K224" s="62"/>
      <c r="L224" s="29" t="s">
        <v>566</v>
      </c>
      <c r="M224" s="30" t="s">
        <v>701</v>
      </c>
      <c r="N224" s="30" t="s">
        <v>680</v>
      </c>
      <c r="O224" s="29" t="s">
        <v>681</v>
      </c>
      <c r="P224" s="89"/>
      <c r="Q224" s="9"/>
    </row>
    <row r="225" s="16" customFormat="1" ht="57" customHeight="1" spans="1:17">
      <c r="A225" s="29">
        <v>217</v>
      </c>
      <c r="B225" s="30" t="s">
        <v>769</v>
      </c>
      <c r="C225" s="29" t="s">
        <v>23</v>
      </c>
      <c r="D225" s="29" t="s">
        <v>770</v>
      </c>
      <c r="E225" s="49" t="s">
        <v>711</v>
      </c>
      <c r="F225" s="29" t="s">
        <v>612</v>
      </c>
      <c r="G225" s="29" t="s">
        <v>770</v>
      </c>
      <c r="H225" s="30" t="s">
        <v>771</v>
      </c>
      <c r="I225" s="43">
        <f t="shared" si="7"/>
        <v>315</v>
      </c>
      <c r="J225" s="62">
        <v>315</v>
      </c>
      <c r="K225" s="62"/>
      <c r="L225" s="29" t="s">
        <v>566</v>
      </c>
      <c r="M225" s="30" t="s">
        <v>701</v>
      </c>
      <c r="N225" s="30" t="s">
        <v>680</v>
      </c>
      <c r="O225" s="29" t="s">
        <v>681</v>
      </c>
      <c r="P225" s="89"/>
      <c r="Q225" s="9"/>
    </row>
    <row r="226" s="6" customFormat="1" ht="50" customHeight="1" spans="1:16">
      <c r="A226" s="29">
        <v>218</v>
      </c>
      <c r="B226" s="30" t="s">
        <v>772</v>
      </c>
      <c r="C226" s="29" t="s">
        <v>245</v>
      </c>
      <c r="D226" s="29" t="s">
        <v>773</v>
      </c>
      <c r="E226" s="49" t="s">
        <v>711</v>
      </c>
      <c r="F226" s="29" t="s">
        <v>612</v>
      </c>
      <c r="G226" s="29" t="s">
        <v>774</v>
      </c>
      <c r="H226" s="31" t="s">
        <v>775</v>
      </c>
      <c r="I226" s="43">
        <f t="shared" si="7"/>
        <v>2848.88</v>
      </c>
      <c r="J226" s="43">
        <v>848.88</v>
      </c>
      <c r="K226" s="43">
        <v>2000</v>
      </c>
      <c r="L226" s="29" t="s">
        <v>566</v>
      </c>
      <c r="M226" s="30" t="s">
        <v>776</v>
      </c>
      <c r="N226" s="30" t="s">
        <v>680</v>
      </c>
      <c r="O226" s="29" t="s">
        <v>224</v>
      </c>
      <c r="P226" s="31"/>
    </row>
    <row r="227" s="6" customFormat="1" ht="50" customHeight="1" spans="1:16">
      <c r="A227" s="29">
        <v>219</v>
      </c>
      <c r="B227" s="30" t="s">
        <v>777</v>
      </c>
      <c r="C227" s="29" t="s">
        <v>23</v>
      </c>
      <c r="D227" s="29" t="s">
        <v>236</v>
      </c>
      <c r="E227" s="29" t="s">
        <v>178</v>
      </c>
      <c r="F227" s="29" t="s">
        <v>179</v>
      </c>
      <c r="G227" s="29" t="s">
        <v>778</v>
      </c>
      <c r="H227" s="31" t="s">
        <v>779</v>
      </c>
      <c r="I227" s="43">
        <f t="shared" si="7"/>
        <v>45</v>
      </c>
      <c r="J227" s="43">
        <v>45</v>
      </c>
      <c r="K227" s="43"/>
      <c r="L227" s="29" t="s">
        <v>566</v>
      </c>
      <c r="M227" s="30" t="s">
        <v>780</v>
      </c>
      <c r="N227" s="30" t="s">
        <v>781</v>
      </c>
      <c r="O227" s="29" t="s">
        <v>782</v>
      </c>
      <c r="P227" s="31"/>
    </row>
    <row r="228" s="6" customFormat="1" ht="49" customHeight="1" spans="1:16">
      <c r="A228" s="29">
        <v>220</v>
      </c>
      <c r="B228" s="30" t="s">
        <v>783</v>
      </c>
      <c r="C228" s="29" t="s">
        <v>23</v>
      </c>
      <c r="D228" s="29" t="s">
        <v>177</v>
      </c>
      <c r="E228" s="29" t="s">
        <v>178</v>
      </c>
      <c r="F228" s="29" t="s">
        <v>179</v>
      </c>
      <c r="G228" s="29" t="s">
        <v>180</v>
      </c>
      <c r="H228" s="31" t="s">
        <v>784</v>
      </c>
      <c r="I228" s="43">
        <f t="shared" si="7"/>
        <v>100</v>
      </c>
      <c r="J228" s="43">
        <v>100</v>
      </c>
      <c r="K228" s="43"/>
      <c r="L228" s="29" t="s">
        <v>785</v>
      </c>
      <c r="M228" s="30" t="s">
        <v>701</v>
      </c>
      <c r="N228" s="30" t="s">
        <v>781</v>
      </c>
      <c r="O228" s="29" t="s">
        <v>213</v>
      </c>
      <c r="P228" s="31"/>
    </row>
    <row r="229" s="6" customFormat="1" ht="51" customHeight="1" spans="1:16">
      <c r="A229" s="29">
        <v>221</v>
      </c>
      <c r="B229" s="30" t="s">
        <v>786</v>
      </c>
      <c r="C229" s="29" t="s">
        <v>23</v>
      </c>
      <c r="D229" s="29" t="s">
        <v>177</v>
      </c>
      <c r="E229" s="29" t="s">
        <v>178</v>
      </c>
      <c r="F229" s="29" t="s">
        <v>179</v>
      </c>
      <c r="G229" s="29" t="s">
        <v>180</v>
      </c>
      <c r="H229" s="31" t="s">
        <v>787</v>
      </c>
      <c r="I229" s="43">
        <f t="shared" si="7"/>
        <v>120</v>
      </c>
      <c r="J229" s="43">
        <v>120</v>
      </c>
      <c r="K229" s="43"/>
      <c r="L229" s="29" t="s">
        <v>785</v>
      </c>
      <c r="M229" s="30" t="s">
        <v>788</v>
      </c>
      <c r="N229" s="30" t="s">
        <v>781</v>
      </c>
      <c r="O229" s="29" t="s">
        <v>213</v>
      </c>
      <c r="P229" s="31"/>
    </row>
    <row r="230" s="6" customFormat="1" ht="51" customHeight="1" spans="1:16">
      <c r="A230" s="29">
        <v>222</v>
      </c>
      <c r="B230" s="30" t="s">
        <v>789</v>
      </c>
      <c r="C230" s="29" t="s">
        <v>23</v>
      </c>
      <c r="D230" s="29" t="s">
        <v>790</v>
      </c>
      <c r="E230" s="29" t="s">
        <v>178</v>
      </c>
      <c r="F230" s="29" t="s">
        <v>179</v>
      </c>
      <c r="G230" s="29" t="s">
        <v>143</v>
      </c>
      <c r="H230" s="31" t="s">
        <v>791</v>
      </c>
      <c r="I230" s="43">
        <f t="shared" si="7"/>
        <v>150</v>
      </c>
      <c r="J230" s="43">
        <v>150</v>
      </c>
      <c r="K230" s="43"/>
      <c r="L230" s="29" t="s">
        <v>785</v>
      </c>
      <c r="M230" s="30" t="s">
        <v>792</v>
      </c>
      <c r="N230" s="30" t="s">
        <v>781</v>
      </c>
      <c r="O230" s="29" t="s">
        <v>213</v>
      </c>
      <c r="P230" s="31"/>
    </row>
    <row r="231" s="6" customFormat="1" ht="51" customHeight="1" spans="1:16">
      <c r="A231" s="29">
        <v>223</v>
      </c>
      <c r="B231" s="30" t="s">
        <v>793</v>
      </c>
      <c r="C231" s="29" t="s">
        <v>794</v>
      </c>
      <c r="D231" s="29" t="s">
        <v>795</v>
      </c>
      <c r="E231" s="29" t="s">
        <v>219</v>
      </c>
      <c r="F231" s="29" t="s">
        <v>677</v>
      </c>
      <c r="G231" s="29" t="s">
        <v>796</v>
      </c>
      <c r="H231" s="30" t="s">
        <v>797</v>
      </c>
      <c r="I231" s="43">
        <f t="shared" si="7"/>
        <v>49.6</v>
      </c>
      <c r="J231" s="43">
        <v>49.6</v>
      </c>
      <c r="K231" s="43"/>
      <c r="L231" s="29" t="s">
        <v>566</v>
      </c>
      <c r="M231" s="30" t="s">
        <v>798</v>
      </c>
      <c r="N231" s="30" t="s">
        <v>346</v>
      </c>
      <c r="O231" s="29" t="s">
        <v>213</v>
      </c>
      <c r="P231" s="31"/>
    </row>
    <row r="232" s="17" customFormat="1" ht="35" customHeight="1" spans="1:17">
      <c r="A232" s="71" t="s">
        <v>799</v>
      </c>
      <c r="B232" s="71" t="s">
        <v>800</v>
      </c>
      <c r="C232" s="71"/>
      <c r="D232" s="71"/>
      <c r="E232" s="71"/>
      <c r="F232" s="71"/>
      <c r="G232" s="71"/>
      <c r="H232" s="71"/>
      <c r="I232" s="90">
        <f>SUM(I233:I235)</f>
        <v>167.9</v>
      </c>
      <c r="J232" s="90">
        <f>SUM(J233:J235)</f>
        <v>167.9</v>
      </c>
      <c r="K232" s="90"/>
      <c r="L232" s="91"/>
      <c r="M232" s="92"/>
      <c r="N232" s="92"/>
      <c r="O232" s="72"/>
      <c r="P232" s="84"/>
      <c r="Q232" s="19"/>
    </row>
    <row r="233" s="18" customFormat="1" ht="65" customHeight="1" spans="1:17">
      <c r="A233" s="29">
        <v>224</v>
      </c>
      <c r="B233" s="53" t="s">
        <v>801</v>
      </c>
      <c r="C233" s="29" t="s">
        <v>23</v>
      </c>
      <c r="D233" s="29" t="s">
        <v>563</v>
      </c>
      <c r="E233" s="66" t="s">
        <v>178</v>
      </c>
      <c r="F233" s="66" t="s">
        <v>802</v>
      </c>
      <c r="G233" s="54" t="s">
        <v>803</v>
      </c>
      <c r="H233" s="30" t="s">
        <v>804</v>
      </c>
      <c r="I233" s="43">
        <v>114</v>
      </c>
      <c r="J233" s="43">
        <v>114</v>
      </c>
      <c r="K233" s="43"/>
      <c r="L233" s="29" t="s">
        <v>566</v>
      </c>
      <c r="M233" s="64" t="s">
        <v>805</v>
      </c>
      <c r="N233" s="30" t="s">
        <v>806</v>
      </c>
      <c r="O233" s="29" t="s">
        <v>807</v>
      </c>
      <c r="P233" s="93"/>
      <c r="Q233" s="47"/>
    </row>
    <row r="234" s="18" customFormat="1" ht="42" customHeight="1" spans="1:17">
      <c r="A234" s="29">
        <v>225</v>
      </c>
      <c r="B234" s="53" t="s">
        <v>808</v>
      </c>
      <c r="C234" s="29" t="s">
        <v>23</v>
      </c>
      <c r="D234" s="29" t="s">
        <v>563</v>
      </c>
      <c r="E234" s="66" t="s">
        <v>178</v>
      </c>
      <c r="F234" s="66" t="s">
        <v>802</v>
      </c>
      <c r="G234" s="29" t="s">
        <v>213</v>
      </c>
      <c r="H234" s="30" t="s">
        <v>809</v>
      </c>
      <c r="I234" s="43">
        <f>J234+K234</f>
        <v>24.5</v>
      </c>
      <c r="J234" s="43">
        <v>24.5</v>
      </c>
      <c r="K234" s="43"/>
      <c r="L234" s="29" t="s">
        <v>566</v>
      </c>
      <c r="M234" s="30" t="s">
        <v>810</v>
      </c>
      <c r="N234" s="30" t="s">
        <v>811</v>
      </c>
      <c r="O234" s="29" t="s">
        <v>213</v>
      </c>
      <c r="P234" s="93"/>
      <c r="Q234" s="47"/>
    </row>
    <row r="235" s="18" customFormat="1" ht="44" customHeight="1" spans="1:17">
      <c r="A235" s="29">
        <v>226</v>
      </c>
      <c r="B235" s="53" t="s">
        <v>812</v>
      </c>
      <c r="C235" s="29" t="s">
        <v>23</v>
      </c>
      <c r="D235" s="29" t="s">
        <v>563</v>
      </c>
      <c r="E235" s="66" t="s">
        <v>178</v>
      </c>
      <c r="F235" s="66" t="s">
        <v>802</v>
      </c>
      <c r="G235" s="29" t="s">
        <v>813</v>
      </c>
      <c r="H235" s="30" t="s">
        <v>814</v>
      </c>
      <c r="I235" s="43">
        <f>J235+K235</f>
        <v>29.4</v>
      </c>
      <c r="J235" s="43">
        <v>29.4</v>
      </c>
      <c r="K235" s="43"/>
      <c r="L235" s="29" t="s">
        <v>566</v>
      </c>
      <c r="M235" s="30" t="s">
        <v>815</v>
      </c>
      <c r="N235" s="30" t="s">
        <v>811</v>
      </c>
      <c r="O235" s="29" t="s">
        <v>213</v>
      </c>
      <c r="P235" s="93"/>
      <c r="Q235" s="47"/>
    </row>
    <row r="236" s="19" customFormat="1" ht="33" customHeight="1" spans="1:16">
      <c r="A236" s="71" t="s">
        <v>816</v>
      </c>
      <c r="B236" s="71" t="s">
        <v>817</v>
      </c>
      <c r="C236" s="71"/>
      <c r="D236" s="71"/>
      <c r="E236" s="71"/>
      <c r="F236" s="71"/>
      <c r="G236" s="71"/>
      <c r="H236" s="71"/>
      <c r="I236" s="90">
        <f>SUM(I237)</f>
        <v>26</v>
      </c>
      <c r="J236" s="90">
        <f>SUM(J237)</f>
        <v>26</v>
      </c>
      <c r="K236" s="90"/>
      <c r="L236" s="90"/>
      <c r="M236" s="92"/>
      <c r="N236" s="92"/>
      <c r="O236" s="71"/>
      <c r="P236" s="94"/>
    </row>
    <row r="237" s="6" customFormat="1" ht="54" customHeight="1" spans="1:16">
      <c r="A237" s="29">
        <v>227</v>
      </c>
      <c r="B237" s="30" t="s">
        <v>818</v>
      </c>
      <c r="C237" s="30" t="s">
        <v>23</v>
      </c>
      <c r="D237" s="65" t="s">
        <v>563</v>
      </c>
      <c r="E237" s="29" t="s">
        <v>819</v>
      </c>
      <c r="F237" s="29" t="s">
        <v>820</v>
      </c>
      <c r="G237" s="29" t="s">
        <v>213</v>
      </c>
      <c r="H237" s="30" t="s">
        <v>821</v>
      </c>
      <c r="I237" s="43">
        <f>SUM(J237:K237)</f>
        <v>26</v>
      </c>
      <c r="J237" s="43">
        <v>26</v>
      </c>
      <c r="K237" s="43"/>
      <c r="L237" s="29" t="s">
        <v>566</v>
      </c>
      <c r="M237" s="30" t="s">
        <v>822</v>
      </c>
      <c r="N237" s="30" t="s">
        <v>823</v>
      </c>
      <c r="O237" s="29" t="s">
        <v>213</v>
      </c>
      <c r="P237" s="31"/>
    </row>
  </sheetData>
  <mergeCells count="22">
    <mergeCell ref="A1:B1"/>
    <mergeCell ref="A2:P2"/>
    <mergeCell ref="N3:P3"/>
    <mergeCell ref="I4:K4"/>
    <mergeCell ref="B6:H6"/>
    <mergeCell ref="B7:H7"/>
    <mergeCell ref="B172:H172"/>
    <mergeCell ref="B232:H232"/>
    <mergeCell ref="B236:H236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</mergeCells>
  <printOptions horizontalCentered="1"/>
  <pageMargins left="0.393055555555556" right="0.275" top="0.629861111111111" bottom="0.511805555555556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</cp:lastModifiedBy>
  <dcterms:created xsi:type="dcterms:W3CDTF">2022-02-22T03:53:00Z</dcterms:created>
  <dcterms:modified xsi:type="dcterms:W3CDTF">2023-04-18T08:48:20Z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D349B8B23BE546E88C712FAD318DA481</vt:lpwstr>
  </property>
  <property fmtid="{D5CDD505-2E9C-101B-9397-08002B2CF9AE}" pid="3" name="KSOProductBuildVer">
    <vt:lpwstr>2052-11.1.0.14036</vt:lpwstr>
  </property>
</Properties>
</file>